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22.103.35\data\総務部\財政課\契約検査係\18_指名願関係\令和７・８年度\ミラ納品（9.25）\申請書（9.25最終版）\"/>
    </mc:Choice>
  </mc:AlternateContent>
  <workbookProtection workbookAlgorithmName="SHA-512" workbookHashValue="3LECDEOPlAQ9hBe/Z/E0xGXpvqArV3fDp9JGVyxGFhnD9/0jVk6KK+HYYfkVzCV2hvN+SXcBYo7t1hEdtunW+Q==" workbookSaltValue="0J9YCyphEepl+uBW2hl05Q==" workbookSpinCount="100000" lockStructure="1"/>
  <bookViews>
    <workbookView xWindow="0" yWindow="0" windowWidth="28800" windowHeight="12975"/>
  </bookViews>
  <sheets>
    <sheet name="入力シート" sheetId="1" r:id="rId1"/>
    <sheet name="役員情報入力シート" sheetId="5" r:id="rId2"/>
    <sheet name="settings" sheetId="2" state="hidden" r:id="rId3"/>
  </sheets>
  <definedNames>
    <definedName name="_xlnm.Print_Titles" localSheetId="0">入力シート!$1:$1</definedName>
    <definedName name="_xlnm.Print_Titles" localSheetId="1">役員情報入力シート!$8:$8</definedName>
    <definedName name="希望">入力シート!$A$194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5" l="1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335" i="1"/>
  <c r="A194" i="1"/>
  <c r="A186" i="1"/>
  <c r="A185" i="1"/>
  <c r="A184" i="1"/>
  <c r="A177" i="1"/>
  <c r="A175" i="1"/>
  <c r="A174" i="1"/>
  <c r="A171" i="1"/>
  <c r="A169" i="1"/>
  <c r="A161" i="1"/>
  <c r="A159" i="1"/>
  <c r="A157" i="1"/>
  <c r="A153" i="1"/>
  <c r="A151" i="1"/>
  <c r="A149" i="1"/>
  <c r="A120" i="1"/>
  <c r="A118" i="1"/>
  <c r="A116" i="1"/>
  <c r="A114" i="1"/>
  <c r="A112" i="1"/>
  <c r="A87" i="1"/>
  <c r="A85" i="1"/>
  <c r="A83" i="1"/>
  <c r="A81" i="1"/>
  <c r="A79" i="1"/>
  <c r="A77" i="1"/>
  <c r="A75" i="1"/>
  <c r="A73" i="1"/>
  <c r="A71" i="1"/>
  <c r="A69" i="1"/>
  <c r="A63" i="1"/>
  <c r="A42" i="1"/>
  <c r="A40" i="1"/>
  <c r="A36" i="1"/>
  <c r="A34" i="1"/>
  <c r="A32" i="1"/>
  <c r="A30" i="1"/>
  <c r="A28" i="1"/>
  <c r="A26" i="1"/>
  <c r="A24" i="1"/>
  <c r="A22" i="1"/>
  <c r="A20" i="1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8" i="5" s="1"/>
  <c r="M10" i="5"/>
  <c r="A10" i="5" s="1"/>
  <c r="M9" i="5"/>
  <c r="H8" i="5"/>
  <c r="A343" i="1" l="1"/>
  <c r="E187" i="1"/>
  <c r="A2" i="2" l="1"/>
  <c r="A1" i="2"/>
  <c r="S186" i="1" l="1"/>
  <c r="N186" i="1"/>
  <c r="I186" i="1"/>
</calcChain>
</file>

<file path=xl/sharedStrings.xml><?xml version="1.0" encoding="utf-8"?>
<sst xmlns="http://schemas.openxmlformats.org/spreadsheetml/2006/main" count="631" uniqueCount="401">
  <si>
    <t>郵便番号</t>
    <rPh sb="0" eb="4">
      <t>ユウビンバンゴウ</t>
    </rPh>
    <phoneticPr fontId="5"/>
  </si>
  <si>
    <t>所在地</t>
    <rPh sb="0" eb="3">
      <t>ショザイチ</t>
    </rPh>
    <phoneticPr fontId="5"/>
  </si>
  <si>
    <t>商号又は名称カナ</t>
    <rPh sb="0" eb="2">
      <t>ショウゴウ</t>
    </rPh>
    <rPh sb="2" eb="3">
      <t>マタ</t>
    </rPh>
    <rPh sb="4" eb="6">
      <t>メイショウ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</si>
  <si>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</si>
  <si>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代表者氏名カナ</t>
    <rPh sb="0" eb="3">
      <t>ダイヒョウシャ</t>
    </rPh>
    <rPh sb="3" eb="5">
      <t>シメイ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</si>
  <si>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</si>
  <si>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</si>
  <si>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</si>
  <si>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担当者部署</t>
    <rPh sb="0" eb="3">
      <t>タントウシャ</t>
    </rPh>
    <rPh sb="3" eb="5">
      <t>ブショ</t>
    </rPh>
    <phoneticPr fontId="5"/>
  </si>
  <si>
    <t>営業年数</t>
    <rPh sb="0" eb="2">
      <t>エイギョウ</t>
    </rPh>
    <rPh sb="2" eb="4">
      <t>ネンスウ</t>
    </rPh>
    <phoneticPr fontId="5"/>
  </si>
  <si>
    <t>E-mailアドレス</t>
    <phoneticPr fontId="5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</si>
  <si>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</si>
  <si>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</si>
  <si>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都道府県から入力してください。</t>
    <rPh sb="0" eb="4">
      <t>トドウフケン</t>
    </rPh>
    <rPh sb="6" eb="8">
      <t>ニュウリョク</t>
    </rPh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</si>
  <si>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</si>
  <si>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担当者氏名カナ</t>
    <rPh sb="0" eb="3">
      <t>タントウシャ</t>
    </rPh>
    <rPh sb="3" eb="5">
      <t>シメイ</t>
    </rPh>
    <phoneticPr fontId="5"/>
  </si>
  <si>
    <t>担当者氏名</t>
    <rPh sb="0" eb="3">
      <t>タントウシャ</t>
    </rPh>
    <rPh sb="3" eb="5">
      <t>シメイ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</si>
  <si>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</si>
  <si>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</si>
  <si>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代表者役職</t>
    <rPh sb="0" eb="3">
      <t>ダイヒョウシャ</t>
    </rPh>
    <rPh sb="3" eb="5">
      <t>ヤクショク</t>
    </rPh>
    <phoneticPr fontId="5"/>
  </si>
  <si>
    <t>保有していない場合は、入力する必要はありません。</t>
    <rPh sb="0" eb="2">
      <t>ホユウ</t>
    </rPh>
    <rPh sb="7" eb="9">
      <t>バアイ</t>
    </rPh>
    <rPh sb="11" eb="13">
      <t>ニュウリョク</t>
    </rPh>
    <rPh sb="15" eb="17">
      <t>ヒツヨウ</t>
    </rPh>
    <phoneticPr fontId="4"/>
  </si>
  <si>
    <t>C.担当者情報</t>
    <rPh sb="2" eb="5">
      <t>タントウシャ</t>
    </rPh>
    <rPh sb="5" eb="7">
      <t>ジョウホウ</t>
    </rPh>
    <phoneticPr fontId="4"/>
  </si>
  <si>
    <t>E.経営情報</t>
    <rPh sb="2" eb="4">
      <t>ケイエイ</t>
    </rPh>
    <rPh sb="4" eb="6">
      <t>ジョウホウ</t>
    </rPh>
    <phoneticPr fontId="4"/>
  </si>
  <si>
    <t>計(千円)</t>
    <rPh sb="0" eb="1">
      <t>ケイ</t>
    </rPh>
    <rPh sb="2" eb="4">
      <t>センエン</t>
    </rPh>
    <phoneticPr fontId="4"/>
  </si>
  <si>
    <t>F.業種情報</t>
    <rPh sb="2" eb="4">
      <t>ギョウシュ</t>
    </rPh>
    <rPh sb="4" eb="6">
      <t>ジョウホウ</t>
    </rPh>
    <phoneticPr fontId="4"/>
  </si>
  <si>
    <t>A.主たる営業所(本社)情報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4"/>
  </si>
  <si>
    <t>B.契約する営業所情報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</si>
  <si>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部署がない場合は「本社」又は「本店」と入力し、個人の場合は「本店」と入力してください。</t>
    <rPh sb="0" eb="2">
      <t>ブショ</t>
    </rPh>
    <rPh sb="5" eb="7">
      <t>バアイ</t>
    </rPh>
    <rPh sb="9" eb="11">
      <t>ホンシャ</t>
    </rPh>
    <rPh sb="12" eb="13">
      <t>マタ</t>
    </rPh>
    <rPh sb="15" eb="17">
      <t>ホンテン</t>
    </rPh>
    <rPh sb="19" eb="21">
      <t>ニュウリョク</t>
    </rPh>
    <rPh sb="23" eb="25">
      <t>コジン</t>
    </rPh>
    <rPh sb="26" eb="28">
      <t>バアイ</t>
    </rPh>
    <rPh sb="30" eb="32">
      <t>ホンテン</t>
    </rPh>
    <rPh sb="34" eb="36">
      <t>ニュウリョク</t>
    </rPh>
    <phoneticPr fontId="4"/>
  </si>
  <si>
    <t>D.行政書士情報</t>
    <rPh sb="2" eb="4">
      <t>ギョウセイ</t>
    </rPh>
    <rPh sb="4" eb="6">
      <t>ショシ</t>
    </rPh>
    <rPh sb="6" eb="8">
      <t>ジョウホウ</t>
    </rPh>
    <phoneticPr fontId="4"/>
  </si>
  <si>
    <t>行政書士氏名カナ</t>
    <rPh sb="0" eb="2">
      <t>ギョウセイ</t>
    </rPh>
    <rPh sb="2" eb="4">
      <t>ショシ</t>
    </rPh>
    <rPh sb="4" eb="6">
      <t>シメイ</t>
    </rPh>
    <phoneticPr fontId="5"/>
  </si>
  <si>
    <t>行政書士氏名</t>
    <rPh sb="0" eb="2">
      <t>ギョウセイ</t>
    </rPh>
    <rPh sb="2" eb="4">
      <t>ショシ</t>
    </rPh>
    <rPh sb="4" eb="6">
      <t>シメイ</t>
    </rPh>
    <phoneticPr fontId="5"/>
  </si>
  <si>
    <t>年</t>
    <rPh sb="0" eb="1">
      <t>ネン</t>
    </rPh>
    <phoneticPr fontId="11"/>
  </si>
  <si>
    <t>人</t>
    <rPh sb="0" eb="1">
      <t>ニン</t>
    </rPh>
    <phoneticPr fontId="11"/>
  </si>
  <si>
    <t>従業員数</t>
    <rPh sb="0" eb="3">
      <t>ジュウギョウイン</t>
    </rPh>
    <rPh sb="3" eb="4">
      <t>スウ</t>
    </rPh>
    <phoneticPr fontId="5"/>
  </si>
  <si>
    <t>千円</t>
    <rPh sb="0" eb="2">
      <t>センエン</t>
    </rPh>
    <phoneticPr fontId="11"/>
  </si>
  <si>
    <t>物品</t>
  </si>
  <si>
    <t>年</t>
    <rPh sb="0" eb="1">
      <t>ネン</t>
    </rPh>
    <phoneticPr fontId="5"/>
  </si>
  <si>
    <t>入札・契約権限の委任</t>
    <rPh sb="8" eb="10">
      <t>イニン</t>
    </rPh>
    <phoneticPr fontId="4"/>
  </si>
  <si>
    <t>受任者役職</t>
    <rPh sb="0" eb="3">
      <t>ジュニンシャ</t>
    </rPh>
    <phoneticPr fontId="5"/>
  </si>
  <si>
    <t>受任者氏名カナ</t>
    <rPh sb="3" eb="5">
      <t>シメイ</t>
    </rPh>
    <phoneticPr fontId="5"/>
  </si>
  <si>
    <t>受任者氏名</t>
    <rPh sb="3" eb="5">
      <t>シメイ</t>
    </rPh>
    <phoneticPr fontId="5"/>
  </si>
  <si>
    <t>創業年</t>
    <rPh sb="0" eb="2">
      <t>ソウギョウ</t>
    </rPh>
    <rPh sb="2" eb="3">
      <t>ネン</t>
    </rPh>
    <phoneticPr fontId="5"/>
  </si>
  <si>
    <t>正規の従業員数</t>
    <rPh sb="0" eb="2">
      <t>セイキ</t>
    </rPh>
    <rPh sb="3" eb="6">
      <t>ジュウギョウイン</t>
    </rPh>
    <rPh sb="6" eb="7">
      <t>スウ</t>
    </rPh>
    <phoneticPr fontId="11"/>
  </si>
  <si>
    <t>直前2年度分決算(Ａ)</t>
    <phoneticPr fontId="4"/>
  </si>
  <si>
    <t>直前1年度分決算(Ｂ)</t>
    <rPh sb="0" eb="2">
      <t>チョクゼン</t>
    </rPh>
    <rPh sb="3" eb="5">
      <t>ネンド</t>
    </rPh>
    <rPh sb="5" eb="6">
      <t>ブン</t>
    </rPh>
    <rPh sb="6" eb="8">
      <t>ケッサン</t>
    </rPh>
    <phoneticPr fontId="5"/>
  </si>
  <si>
    <t>決算期別販売製造等の種類</t>
    <phoneticPr fontId="11"/>
  </si>
  <si>
    <t>役務委託(千円)</t>
    <rPh sb="0" eb="2">
      <t>エキム</t>
    </rPh>
    <rPh sb="2" eb="4">
      <t>イタク</t>
    </rPh>
    <phoneticPr fontId="4"/>
  </si>
  <si>
    <t>本社(店)、委任先も含みます。</t>
    <phoneticPr fontId="5"/>
  </si>
  <si>
    <t>年間平均実績高
(Ａ＋Ｂ)／2</t>
    <rPh sb="0" eb="2">
      <t>ネンカン</t>
    </rPh>
    <rPh sb="2" eb="4">
      <t>ヘイキン</t>
    </rPh>
    <rPh sb="4" eb="6">
      <t>ジッセキ</t>
    </rPh>
    <rPh sb="6" eb="7">
      <t>ダカ</t>
    </rPh>
    <phoneticPr fontId="4"/>
  </si>
  <si>
    <t>希望</t>
    <rPh sb="0" eb="2">
      <t>キボウ</t>
    </rPh>
    <phoneticPr fontId="7"/>
  </si>
  <si>
    <t>印刷類</t>
  </si>
  <si>
    <t>青写真焼付・コピー</t>
    <rPh sb="0" eb="1">
      <t>アオ</t>
    </rPh>
    <rPh sb="1" eb="3">
      <t>シャシン</t>
    </rPh>
    <rPh sb="3" eb="5">
      <t>ヤキツケ</t>
    </rPh>
    <phoneticPr fontId="7"/>
  </si>
  <si>
    <t>地図印刷</t>
    <rPh sb="0" eb="2">
      <t>チズ</t>
    </rPh>
    <rPh sb="2" eb="4">
      <t>インサツ</t>
    </rPh>
    <phoneticPr fontId="7"/>
  </si>
  <si>
    <t>特殊印刷</t>
    <rPh sb="0" eb="2">
      <t>トクシュ</t>
    </rPh>
    <rPh sb="2" eb="4">
      <t>インサツ</t>
    </rPh>
    <phoneticPr fontId="7"/>
  </si>
  <si>
    <t>企画印刷</t>
    <rPh sb="0" eb="2">
      <t>キカク</t>
    </rPh>
    <rPh sb="2" eb="4">
      <t>インサツ</t>
    </rPh>
    <phoneticPr fontId="7"/>
  </si>
  <si>
    <t>その他</t>
    <rPh sb="2" eb="3">
      <t>タ</t>
    </rPh>
    <phoneticPr fontId="7"/>
  </si>
  <si>
    <t>文具・事務用機類</t>
    <rPh sb="5" eb="6">
      <t>ヨウ</t>
    </rPh>
    <phoneticPr fontId="7"/>
  </si>
  <si>
    <t>紙</t>
    <rPh sb="0" eb="1">
      <t>カミ</t>
    </rPh>
    <phoneticPr fontId="7"/>
  </si>
  <si>
    <t>文具・事務機類</t>
    <rPh sb="0" eb="2">
      <t>ブング</t>
    </rPh>
    <rPh sb="3" eb="6">
      <t>ジムキ</t>
    </rPh>
    <rPh sb="6" eb="7">
      <t>タグイ</t>
    </rPh>
    <phoneticPr fontId="7"/>
  </si>
  <si>
    <t>印章</t>
    <rPh sb="0" eb="2">
      <t>インショウ</t>
    </rPh>
    <phoneticPr fontId="7"/>
  </si>
  <si>
    <t>電算ＯＡ機器</t>
    <rPh sb="0" eb="2">
      <t>デンサン</t>
    </rPh>
    <rPh sb="4" eb="6">
      <t>キキ</t>
    </rPh>
    <phoneticPr fontId="7"/>
  </si>
  <si>
    <t>パソコン周辺機器</t>
    <rPh sb="4" eb="6">
      <t>シュウヘン</t>
    </rPh>
    <rPh sb="6" eb="8">
      <t>キキ</t>
    </rPh>
    <phoneticPr fontId="7"/>
  </si>
  <si>
    <t>関連消耗品</t>
    <rPh sb="0" eb="2">
      <t>カンレン</t>
    </rPh>
    <rPh sb="2" eb="4">
      <t>ショウモウ</t>
    </rPh>
    <rPh sb="4" eb="5">
      <t>ヒン</t>
    </rPh>
    <phoneticPr fontId="7"/>
  </si>
  <si>
    <t>教育用品</t>
    <rPh sb="0" eb="2">
      <t>キョウイク</t>
    </rPh>
    <rPh sb="2" eb="4">
      <t>ヨウヒン</t>
    </rPh>
    <phoneticPr fontId="7"/>
  </si>
  <si>
    <t>学校教材</t>
    <rPh sb="0" eb="2">
      <t>ガッコウ</t>
    </rPh>
    <rPh sb="2" eb="4">
      <t>キョウザイ</t>
    </rPh>
    <phoneticPr fontId="7"/>
  </si>
  <si>
    <t>保育用具</t>
    <rPh sb="0" eb="2">
      <t>ホイク</t>
    </rPh>
    <rPh sb="2" eb="4">
      <t>ヨウグ</t>
    </rPh>
    <phoneticPr fontId="7"/>
  </si>
  <si>
    <t>視聴覚教材</t>
    <rPh sb="0" eb="3">
      <t>シチョウカク</t>
    </rPh>
    <rPh sb="3" eb="5">
      <t>キョウザイ</t>
    </rPh>
    <phoneticPr fontId="7"/>
  </si>
  <si>
    <t>図書・書籍</t>
    <rPh sb="0" eb="2">
      <t>トショ</t>
    </rPh>
    <rPh sb="3" eb="5">
      <t>ショセキ</t>
    </rPh>
    <phoneticPr fontId="7"/>
  </si>
  <si>
    <t>運動用具</t>
    <rPh sb="0" eb="2">
      <t>ウンドウ</t>
    </rPh>
    <rPh sb="2" eb="4">
      <t>ヨウグ</t>
    </rPh>
    <phoneticPr fontId="7"/>
  </si>
  <si>
    <t>運動具</t>
    <rPh sb="0" eb="2">
      <t>ウンドウ</t>
    </rPh>
    <rPh sb="2" eb="3">
      <t>グ</t>
    </rPh>
    <phoneticPr fontId="7"/>
  </si>
  <si>
    <t>体育施設</t>
    <rPh sb="0" eb="2">
      <t>タイイク</t>
    </rPh>
    <rPh sb="2" eb="4">
      <t>シセツ</t>
    </rPh>
    <phoneticPr fontId="7"/>
  </si>
  <si>
    <t>音楽用品</t>
    <rPh sb="0" eb="2">
      <t>オンガク</t>
    </rPh>
    <rPh sb="2" eb="4">
      <t>ヨウヒン</t>
    </rPh>
    <phoneticPr fontId="7"/>
  </si>
  <si>
    <t>楽器</t>
    <rPh sb="0" eb="2">
      <t>ガッキ</t>
    </rPh>
    <phoneticPr fontId="7"/>
  </si>
  <si>
    <t>音楽ソフト</t>
    <rPh sb="0" eb="2">
      <t>オンガク</t>
    </rPh>
    <phoneticPr fontId="7"/>
  </si>
  <si>
    <t>光学用品</t>
    <rPh sb="0" eb="2">
      <t>コウガク</t>
    </rPh>
    <rPh sb="2" eb="4">
      <t>ヨウヒン</t>
    </rPh>
    <phoneticPr fontId="7"/>
  </si>
  <si>
    <t>機械器具</t>
    <rPh sb="0" eb="2">
      <t>キカイ</t>
    </rPh>
    <rPh sb="2" eb="4">
      <t>キグ</t>
    </rPh>
    <phoneticPr fontId="7"/>
  </si>
  <si>
    <t>農・林・水産業用機械</t>
    <rPh sb="0" eb="1">
      <t>ノウ</t>
    </rPh>
    <rPh sb="2" eb="3">
      <t>リン</t>
    </rPh>
    <rPh sb="4" eb="6">
      <t>スイサン</t>
    </rPh>
    <rPh sb="6" eb="7">
      <t>ギョウ</t>
    </rPh>
    <rPh sb="7" eb="8">
      <t>ヨウ</t>
    </rPh>
    <rPh sb="8" eb="10">
      <t>キカイ</t>
    </rPh>
    <phoneticPr fontId="7"/>
  </si>
  <si>
    <t>原動機</t>
    <rPh sb="0" eb="3">
      <t>ゲンドウキ</t>
    </rPh>
    <phoneticPr fontId="7"/>
  </si>
  <si>
    <t>工業用機械器具</t>
    <rPh sb="0" eb="3">
      <t>コウギョウヨウ</t>
    </rPh>
    <rPh sb="3" eb="5">
      <t>キカイ</t>
    </rPh>
    <rPh sb="5" eb="7">
      <t>キグ</t>
    </rPh>
    <phoneticPr fontId="7"/>
  </si>
  <si>
    <t>公害機器</t>
    <rPh sb="0" eb="2">
      <t>コウガイ</t>
    </rPh>
    <rPh sb="2" eb="4">
      <t>キキ</t>
    </rPh>
    <phoneticPr fontId="7"/>
  </si>
  <si>
    <t>測定器、分析器</t>
    <rPh sb="0" eb="2">
      <t>ソクテイ</t>
    </rPh>
    <rPh sb="2" eb="3">
      <t>キ</t>
    </rPh>
    <rPh sb="4" eb="6">
      <t>ブンセキ</t>
    </rPh>
    <rPh sb="6" eb="7">
      <t>キ</t>
    </rPh>
    <phoneticPr fontId="7"/>
  </si>
  <si>
    <t>汎用科学機器類</t>
    <rPh sb="0" eb="2">
      <t>ハンヨウ</t>
    </rPh>
    <rPh sb="2" eb="4">
      <t>カガク</t>
    </rPh>
    <rPh sb="4" eb="6">
      <t>キキ</t>
    </rPh>
    <rPh sb="6" eb="7">
      <t>ルイ</t>
    </rPh>
    <phoneticPr fontId="7"/>
  </si>
  <si>
    <t>水処理機</t>
    <rPh sb="0" eb="1">
      <t>ミズ</t>
    </rPh>
    <rPh sb="1" eb="4">
      <t>ショリキ</t>
    </rPh>
    <phoneticPr fontId="7"/>
  </si>
  <si>
    <t>焼却装置</t>
    <rPh sb="0" eb="2">
      <t>ショウキャク</t>
    </rPh>
    <rPh sb="2" eb="4">
      <t>ソウチ</t>
    </rPh>
    <phoneticPr fontId="7"/>
  </si>
  <si>
    <t>防火器具、消防設備</t>
    <rPh sb="0" eb="2">
      <t>ボウカ</t>
    </rPh>
    <rPh sb="2" eb="4">
      <t>キグ</t>
    </rPh>
    <rPh sb="5" eb="7">
      <t>ショウボウ</t>
    </rPh>
    <rPh sb="7" eb="9">
      <t>セツビ</t>
    </rPh>
    <phoneticPr fontId="7"/>
  </si>
  <si>
    <t>消防自動車</t>
    <rPh sb="0" eb="2">
      <t>ショウボウ</t>
    </rPh>
    <rPh sb="2" eb="5">
      <t>ジドウシャ</t>
    </rPh>
    <phoneticPr fontId="7"/>
  </si>
  <si>
    <t>消防ポンプ</t>
    <rPh sb="0" eb="2">
      <t>ショウボウ</t>
    </rPh>
    <phoneticPr fontId="7"/>
  </si>
  <si>
    <t>消防制服</t>
    <rPh sb="0" eb="2">
      <t>ショウボウ</t>
    </rPh>
    <rPh sb="2" eb="4">
      <t>セイフク</t>
    </rPh>
    <phoneticPr fontId="7"/>
  </si>
  <si>
    <t>消防手袋、靴、帽子</t>
    <rPh sb="0" eb="2">
      <t>ショウボウ</t>
    </rPh>
    <rPh sb="2" eb="4">
      <t>テブクロ</t>
    </rPh>
    <rPh sb="5" eb="6">
      <t>クツ</t>
    </rPh>
    <rPh sb="7" eb="9">
      <t>ボウシ</t>
    </rPh>
    <phoneticPr fontId="7"/>
  </si>
  <si>
    <t>空調機器</t>
    <rPh sb="0" eb="2">
      <t>クウチョウ</t>
    </rPh>
    <rPh sb="2" eb="4">
      <t>キキ</t>
    </rPh>
    <phoneticPr fontId="7"/>
  </si>
  <si>
    <t>業務用空調機器</t>
    <rPh sb="0" eb="3">
      <t>ギョウムヨウ</t>
    </rPh>
    <rPh sb="3" eb="5">
      <t>クウチョウ</t>
    </rPh>
    <rPh sb="5" eb="7">
      <t>キキ</t>
    </rPh>
    <phoneticPr fontId="7"/>
  </si>
  <si>
    <t>家庭用空調機器</t>
    <rPh sb="0" eb="3">
      <t>カテイヨウ</t>
    </rPh>
    <rPh sb="3" eb="5">
      <t>クウチョウ</t>
    </rPh>
    <rPh sb="5" eb="7">
      <t>キキ</t>
    </rPh>
    <phoneticPr fontId="7"/>
  </si>
  <si>
    <t>ガス空調機器</t>
    <rPh sb="2" eb="4">
      <t>クウチョウ</t>
    </rPh>
    <rPh sb="4" eb="6">
      <t>キキ</t>
    </rPh>
    <phoneticPr fontId="7"/>
  </si>
  <si>
    <t>厨房機器</t>
    <rPh sb="0" eb="2">
      <t>チュウボウ</t>
    </rPh>
    <rPh sb="2" eb="4">
      <t>キキ</t>
    </rPh>
    <phoneticPr fontId="7"/>
  </si>
  <si>
    <t>業務用厨房機器</t>
    <rPh sb="0" eb="3">
      <t>ギョウムヨウ</t>
    </rPh>
    <rPh sb="3" eb="5">
      <t>チュウボウ</t>
    </rPh>
    <rPh sb="5" eb="7">
      <t>キキ</t>
    </rPh>
    <phoneticPr fontId="7"/>
  </si>
  <si>
    <t>調理用ガス器具</t>
    <rPh sb="0" eb="3">
      <t>チョウリヨウ</t>
    </rPh>
    <rPh sb="5" eb="7">
      <t>キグ</t>
    </rPh>
    <phoneticPr fontId="7"/>
  </si>
  <si>
    <t>調理台</t>
    <rPh sb="0" eb="2">
      <t>チョウリ</t>
    </rPh>
    <rPh sb="2" eb="3">
      <t>ダイ</t>
    </rPh>
    <phoneticPr fontId="7"/>
  </si>
  <si>
    <t>板金製造</t>
    <rPh sb="0" eb="2">
      <t>バンキン</t>
    </rPh>
    <rPh sb="2" eb="4">
      <t>セイゾウ</t>
    </rPh>
    <phoneticPr fontId="7"/>
  </si>
  <si>
    <t>通信・音響機器</t>
    <rPh sb="0" eb="2">
      <t>ツウシン</t>
    </rPh>
    <rPh sb="3" eb="5">
      <t>オンキョウ</t>
    </rPh>
    <rPh sb="5" eb="7">
      <t>キキ</t>
    </rPh>
    <phoneticPr fontId="7"/>
  </si>
  <si>
    <t>電話機</t>
    <rPh sb="0" eb="3">
      <t>デンワキ</t>
    </rPh>
    <phoneticPr fontId="7"/>
  </si>
  <si>
    <t>無線機</t>
    <rPh sb="0" eb="3">
      <t>ムセンキ</t>
    </rPh>
    <phoneticPr fontId="7"/>
  </si>
  <si>
    <t>放送・音響機器</t>
    <rPh sb="0" eb="2">
      <t>ホウソウ</t>
    </rPh>
    <rPh sb="3" eb="5">
      <t>オンキョウ</t>
    </rPh>
    <rPh sb="5" eb="7">
      <t>キキ</t>
    </rPh>
    <phoneticPr fontId="7"/>
  </si>
  <si>
    <t>電気製品</t>
    <rPh sb="0" eb="2">
      <t>デンキ</t>
    </rPh>
    <rPh sb="2" eb="4">
      <t>セイヒン</t>
    </rPh>
    <phoneticPr fontId="7"/>
  </si>
  <si>
    <t>家電製品</t>
    <rPh sb="0" eb="2">
      <t>カデン</t>
    </rPh>
    <rPh sb="2" eb="4">
      <t>セイヒン</t>
    </rPh>
    <phoneticPr fontId="7"/>
  </si>
  <si>
    <t>照明器具</t>
    <rPh sb="0" eb="2">
      <t>ショウメイ</t>
    </rPh>
    <rPh sb="2" eb="4">
      <t>キグ</t>
    </rPh>
    <phoneticPr fontId="7"/>
  </si>
  <si>
    <t>電気材料</t>
    <rPh sb="0" eb="2">
      <t>デンキ</t>
    </rPh>
    <rPh sb="2" eb="4">
      <t>ザイリョウ</t>
    </rPh>
    <phoneticPr fontId="7"/>
  </si>
  <si>
    <t>度量衡機類等</t>
  </si>
  <si>
    <t>計量機器</t>
    <rPh sb="0" eb="2">
      <t>ケイリョウ</t>
    </rPh>
    <rPh sb="2" eb="4">
      <t>キキ</t>
    </rPh>
    <phoneticPr fontId="7"/>
  </si>
  <si>
    <t>測量機器</t>
    <rPh sb="0" eb="2">
      <t>ソクリョウ</t>
    </rPh>
    <rPh sb="2" eb="4">
      <t>キキ</t>
    </rPh>
    <phoneticPr fontId="7"/>
  </si>
  <si>
    <t>保安用具</t>
    <rPh sb="0" eb="2">
      <t>ホアン</t>
    </rPh>
    <rPh sb="2" eb="4">
      <t>ヨウグ</t>
    </rPh>
    <phoneticPr fontId="7"/>
  </si>
  <si>
    <t>身体保護具</t>
    <rPh sb="0" eb="2">
      <t>シンタイ</t>
    </rPh>
    <rPh sb="2" eb="4">
      <t>ホゴ</t>
    </rPh>
    <rPh sb="4" eb="5">
      <t>グ</t>
    </rPh>
    <phoneticPr fontId="7"/>
  </si>
  <si>
    <t>道路産業安全機材</t>
    <rPh sb="0" eb="2">
      <t>ドウロ</t>
    </rPh>
    <rPh sb="2" eb="4">
      <t>サンギョウ</t>
    </rPh>
    <rPh sb="4" eb="6">
      <t>アンゼン</t>
    </rPh>
    <rPh sb="6" eb="8">
      <t>キザイ</t>
    </rPh>
    <phoneticPr fontId="7"/>
  </si>
  <si>
    <t>自動車販売</t>
    <rPh sb="0" eb="3">
      <t>ジドウシャ</t>
    </rPh>
    <rPh sb="3" eb="5">
      <t>ハンバイ</t>
    </rPh>
    <phoneticPr fontId="7"/>
  </si>
  <si>
    <t>大型車</t>
    <rPh sb="0" eb="3">
      <t>オオガタシャ</t>
    </rPh>
    <phoneticPr fontId="7"/>
  </si>
  <si>
    <t>トラック、バス</t>
  </si>
  <si>
    <t>自動車修理</t>
    <rPh sb="0" eb="3">
      <t>ジドウシャ</t>
    </rPh>
    <rPh sb="3" eb="5">
      <t>シュウリ</t>
    </rPh>
    <phoneticPr fontId="7"/>
  </si>
  <si>
    <t>板金</t>
    <rPh sb="0" eb="2">
      <t>バンキン</t>
    </rPh>
    <phoneticPr fontId="7"/>
  </si>
  <si>
    <t>特殊車両修理</t>
    <rPh sb="0" eb="2">
      <t>トクシュ</t>
    </rPh>
    <rPh sb="2" eb="4">
      <t>シャリョウ</t>
    </rPh>
    <rPh sb="4" eb="6">
      <t>シュウリ</t>
    </rPh>
    <phoneticPr fontId="7"/>
  </si>
  <si>
    <t>電装</t>
    <rPh sb="0" eb="2">
      <t>デンソウ</t>
    </rPh>
    <phoneticPr fontId="7"/>
  </si>
  <si>
    <t>重油・灯油（タンクローリー可）</t>
    <rPh sb="0" eb="2">
      <t>ジュウユ</t>
    </rPh>
    <rPh sb="3" eb="5">
      <t>トウユ</t>
    </rPh>
    <rPh sb="13" eb="14">
      <t>カ</t>
    </rPh>
    <phoneticPr fontId="7"/>
  </si>
  <si>
    <t>重油・灯油（タンクローリー不可）</t>
    <rPh sb="0" eb="2">
      <t>ジュウユ</t>
    </rPh>
    <rPh sb="3" eb="5">
      <t>トウユ</t>
    </rPh>
    <rPh sb="13" eb="14">
      <t>フ</t>
    </rPh>
    <rPh sb="14" eb="15">
      <t>カ</t>
    </rPh>
    <phoneticPr fontId="7"/>
  </si>
  <si>
    <t>プロパンガス</t>
  </si>
  <si>
    <t>各種高圧ガス</t>
    <rPh sb="0" eb="2">
      <t>カクシュ</t>
    </rPh>
    <rPh sb="2" eb="4">
      <t>コウアツ</t>
    </rPh>
    <phoneticPr fontId="7"/>
  </si>
  <si>
    <t>雑貨・金物</t>
    <rPh sb="0" eb="2">
      <t>ザッカ</t>
    </rPh>
    <rPh sb="3" eb="5">
      <t>カナモノ</t>
    </rPh>
    <phoneticPr fontId="7"/>
  </si>
  <si>
    <t>荒物雑貨</t>
    <rPh sb="0" eb="2">
      <t>アラモノ</t>
    </rPh>
    <rPh sb="2" eb="4">
      <t>ザッカ</t>
    </rPh>
    <phoneticPr fontId="7"/>
  </si>
  <si>
    <t>家庭用金物</t>
    <rPh sb="0" eb="2">
      <t>カテイ</t>
    </rPh>
    <rPh sb="2" eb="3">
      <t>ヨウ</t>
    </rPh>
    <rPh sb="3" eb="5">
      <t>カナモノ</t>
    </rPh>
    <phoneticPr fontId="7"/>
  </si>
  <si>
    <t>陶磁器</t>
    <rPh sb="0" eb="3">
      <t>トウジキ</t>
    </rPh>
    <phoneticPr fontId="7"/>
  </si>
  <si>
    <t>記念品類</t>
    <rPh sb="0" eb="3">
      <t>キネンヒン</t>
    </rPh>
    <rPh sb="3" eb="4">
      <t>ルイ</t>
    </rPh>
    <phoneticPr fontId="7"/>
  </si>
  <si>
    <t>ギフト商品</t>
    <rPh sb="3" eb="5">
      <t>ショウヒン</t>
    </rPh>
    <phoneticPr fontId="7"/>
  </si>
  <si>
    <t>染物・印入</t>
    <rPh sb="0" eb="2">
      <t>ソメモノ</t>
    </rPh>
    <rPh sb="3" eb="4">
      <t>イン</t>
    </rPh>
    <rPh sb="4" eb="5">
      <t>イ</t>
    </rPh>
    <phoneticPr fontId="7"/>
  </si>
  <si>
    <t>時計・ミシン</t>
    <rPh sb="0" eb="2">
      <t>トケイ</t>
    </rPh>
    <phoneticPr fontId="7"/>
  </si>
  <si>
    <t>時計</t>
    <rPh sb="0" eb="2">
      <t>トケイ</t>
    </rPh>
    <phoneticPr fontId="7"/>
  </si>
  <si>
    <t>眼鏡</t>
    <rPh sb="0" eb="2">
      <t>ガンキョウ</t>
    </rPh>
    <phoneticPr fontId="7"/>
  </si>
  <si>
    <t>衣料・寝具</t>
    <rPh sb="0" eb="2">
      <t>イリョウ</t>
    </rPh>
    <rPh sb="3" eb="5">
      <t>シング</t>
    </rPh>
    <phoneticPr fontId="7"/>
  </si>
  <si>
    <t>衣料</t>
    <rPh sb="0" eb="2">
      <t>イリョウ</t>
    </rPh>
    <phoneticPr fontId="7"/>
  </si>
  <si>
    <t>寝具</t>
    <rPh sb="0" eb="2">
      <t>シング</t>
    </rPh>
    <phoneticPr fontId="7"/>
  </si>
  <si>
    <t>帽子</t>
    <rPh sb="0" eb="2">
      <t>ボウシ</t>
    </rPh>
    <phoneticPr fontId="7"/>
  </si>
  <si>
    <t>縫製・補正</t>
    <rPh sb="0" eb="2">
      <t>ホウセイ</t>
    </rPh>
    <rPh sb="3" eb="5">
      <t>ホセイ</t>
    </rPh>
    <phoneticPr fontId="7"/>
  </si>
  <si>
    <t>ゴム・革靴</t>
    <rPh sb="3" eb="4">
      <t>カワ</t>
    </rPh>
    <rPh sb="4" eb="5">
      <t>クツ</t>
    </rPh>
    <phoneticPr fontId="7"/>
  </si>
  <si>
    <t>靴</t>
    <rPh sb="0" eb="1">
      <t>クツ</t>
    </rPh>
    <phoneticPr fontId="7"/>
  </si>
  <si>
    <t>手袋・雨衣</t>
    <rPh sb="0" eb="2">
      <t>テブクロ</t>
    </rPh>
    <rPh sb="3" eb="4">
      <t>アメ</t>
    </rPh>
    <rPh sb="4" eb="5">
      <t>ギヌ</t>
    </rPh>
    <phoneticPr fontId="7"/>
  </si>
  <si>
    <t>カバン、ランドセル</t>
  </si>
  <si>
    <t>家庭用薬品</t>
    <rPh sb="0" eb="3">
      <t>カテイヨウ</t>
    </rPh>
    <rPh sb="3" eb="5">
      <t>ヤクヒン</t>
    </rPh>
    <phoneticPr fontId="7"/>
  </si>
  <si>
    <t>工業用薬品</t>
    <rPh sb="0" eb="3">
      <t>コウギョウヨウ</t>
    </rPh>
    <rPh sb="3" eb="5">
      <t>ヤクヒン</t>
    </rPh>
    <phoneticPr fontId="7"/>
  </si>
  <si>
    <t>防疫薬品</t>
    <rPh sb="0" eb="2">
      <t>ボウエキ</t>
    </rPh>
    <rPh sb="2" eb="4">
      <t>ヤクヒン</t>
    </rPh>
    <phoneticPr fontId="7"/>
  </si>
  <si>
    <t>介護器具・用品</t>
    <rPh sb="0" eb="2">
      <t>カイゴ</t>
    </rPh>
    <rPh sb="2" eb="4">
      <t>キグ</t>
    </rPh>
    <rPh sb="5" eb="7">
      <t>ヨウヒン</t>
    </rPh>
    <phoneticPr fontId="7"/>
  </si>
  <si>
    <t>看板</t>
    <rPh sb="0" eb="2">
      <t>カンバン</t>
    </rPh>
    <phoneticPr fontId="7"/>
  </si>
  <si>
    <t>室内装飾・畳</t>
    <rPh sb="0" eb="2">
      <t>シツナイ</t>
    </rPh>
    <rPh sb="2" eb="4">
      <t>ソウショク</t>
    </rPh>
    <rPh sb="5" eb="6">
      <t>タタミ</t>
    </rPh>
    <phoneticPr fontId="7"/>
  </si>
  <si>
    <t>ステージ幕</t>
    <rPh sb="4" eb="5">
      <t>マク</t>
    </rPh>
    <phoneticPr fontId="7"/>
  </si>
  <si>
    <t>畳・建具</t>
    <rPh sb="0" eb="1">
      <t>タタミ</t>
    </rPh>
    <rPh sb="2" eb="4">
      <t>タテグ</t>
    </rPh>
    <phoneticPr fontId="7"/>
  </si>
  <si>
    <t>家具調度品</t>
    <rPh sb="0" eb="2">
      <t>カグ</t>
    </rPh>
    <rPh sb="2" eb="4">
      <t>チョウド</t>
    </rPh>
    <rPh sb="4" eb="5">
      <t>ヒン</t>
    </rPh>
    <phoneticPr fontId="7"/>
  </si>
  <si>
    <t>家具調度品(既成）</t>
    <rPh sb="0" eb="2">
      <t>カグ</t>
    </rPh>
    <rPh sb="2" eb="4">
      <t>チョウド</t>
    </rPh>
    <rPh sb="4" eb="5">
      <t>ヒン</t>
    </rPh>
    <rPh sb="6" eb="8">
      <t>キセイ</t>
    </rPh>
    <phoneticPr fontId="7"/>
  </si>
  <si>
    <t>木工家具（製造）</t>
    <rPh sb="0" eb="2">
      <t>モッコウ</t>
    </rPh>
    <rPh sb="2" eb="4">
      <t>カグ</t>
    </rPh>
    <rPh sb="5" eb="7">
      <t>セイゾウ</t>
    </rPh>
    <phoneticPr fontId="7"/>
  </si>
  <si>
    <t>原材料類・加工</t>
    <rPh sb="0" eb="3">
      <t>ゲンザイリョウ</t>
    </rPh>
    <rPh sb="3" eb="4">
      <t>ルイ</t>
    </rPh>
    <rPh sb="5" eb="7">
      <t>カコウ</t>
    </rPh>
    <phoneticPr fontId="7"/>
  </si>
  <si>
    <t>鋼材・建築金物</t>
    <rPh sb="0" eb="2">
      <t>コウザイ</t>
    </rPh>
    <rPh sb="3" eb="5">
      <t>ケンチク</t>
    </rPh>
    <rPh sb="5" eb="7">
      <t>カナモノ</t>
    </rPh>
    <phoneticPr fontId="7"/>
  </si>
  <si>
    <t>塗料</t>
    <rPh sb="0" eb="2">
      <t>トリョウ</t>
    </rPh>
    <phoneticPr fontId="7"/>
  </si>
  <si>
    <t>木材・木材加工</t>
    <rPh sb="0" eb="2">
      <t>モクザイ</t>
    </rPh>
    <rPh sb="3" eb="5">
      <t>モクザイ</t>
    </rPh>
    <rPh sb="5" eb="7">
      <t>カコウ</t>
    </rPh>
    <phoneticPr fontId="7"/>
  </si>
  <si>
    <t>石材・石材加工</t>
    <rPh sb="0" eb="2">
      <t>セキザイ</t>
    </rPh>
    <rPh sb="3" eb="5">
      <t>セキザイ</t>
    </rPh>
    <rPh sb="5" eb="7">
      <t>カコウ</t>
    </rPh>
    <phoneticPr fontId="7"/>
  </si>
  <si>
    <t>コンクリート類</t>
    <rPh sb="6" eb="7">
      <t>ルイ</t>
    </rPh>
    <phoneticPr fontId="7"/>
  </si>
  <si>
    <t>選挙用品</t>
    <rPh sb="0" eb="2">
      <t>センキョ</t>
    </rPh>
    <rPh sb="2" eb="4">
      <t>ヨウヒン</t>
    </rPh>
    <phoneticPr fontId="7"/>
  </si>
  <si>
    <t>大分類</t>
    <rPh sb="0" eb="1">
      <t>ダイ</t>
    </rPh>
    <phoneticPr fontId="7"/>
  </si>
  <si>
    <t>小分類</t>
    <rPh sb="0" eb="1">
      <t>ショウ</t>
    </rPh>
    <phoneticPr fontId="7"/>
  </si>
  <si>
    <t>内容</t>
    <phoneticPr fontId="5"/>
  </si>
  <si>
    <t>大分類
コード</t>
    <rPh sb="0" eb="3">
      <t>ダイブンルイ</t>
    </rPh>
    <phoneticPr fontId="7"/>
  </si>
  <si>
    <t>小分類
コード</t>
    <rPh sb="0" eb="3">
      <t>ショウブンルイ</t>
    </rPh>
    <phoneticPr fontId="7"/>
  </si>
  <si>
    <t>オフセット印刷</t>
    <phoneticPr fontId="7"/>
  </si>
  <si>
    <t>フォーム印刷</t>
    <phoneticPr fontId="7"/>
  </si>
  <si>
    <t>コンピューター</t>
    <phoneticPr fontId="7"/>
  </si>
  <si>
    <t>ソフトウェア</t>
    <phoneticPr fontId="7"/>
  </si>
  <si>
    <t>ＤＰＥ、フィルム</t>
    <phoneticPr fontId="7"/>
  </si>
  <si>
    <t>カップ・トロフィー</t>
    <phoneticPr fontId="7"/>
  </si>
  <si>
    <t>ミシン</t>
    <phoneticPr fontId="7"/>
  </si>
  <si>
    <t>カバン</t>
    <phoneticPr fontId="7"/>
  </si>
  <si>
    <t>じゅうたん・カーテン</t>
    <phoneticPr fontId="7"/>
  </si>
  <si>
    <t>ガラス・サッシ</t>
    <phoneticPr fontId="7"/>
  </si>
  <si>
    <r>
      <t>自動車修理</t>
    </r>
    <r>
      <rPr>
        <sz val="11"/>
        <color rgb="FFFF0000"/>
        <rFont val="ＭＳ ゴシック"/>
        <family val="3"/>
        <charset val="128"/>
      </rPr>
      <t>*1</t>
    </r>
    <rPh sb="0" eb="3">
      <t>ジドウシャ</t>
    </rPh>
    <rPh sb="3" eb="5">
      <t>シュウリ</t>
    </rPh>
    <phoneticPr fontId="7"/>
  </si>
  <si>
    <t>青写真焼付、カラーコピー等　</t>
  </si>
  <si>
    <t>冊子、ポスター、パンフレット、封筒等　</t>
  </si>
  <si>
    <t>納付書、メールシーラー、連続帳票、ＯＣＲ印刷等　</t>
  </si>
  <si>
    <t>地図、地図作成、印刷等</t>
  </si>
  <si>
    <t>シール印刷、マイクロ写真、スクリーン印刷等</t>
  </si>
  <si>
    <t>デザイン、企画編集</t>
  </si>
  <si>
    <t>活版印刷、はがき、名刺類印刷、オンデマンド印刷他</t>
  </si>
  <si>
    <t>コピー用紙、感光紙、色画紙、ダンボール等</t>
  </si>
  <si>
    <t>公印、角印、丸印、ゴム印、回転印等</t>
  </si>
  <si>
    <t>パソコン、サーバー、汎用機</t>
  </si>
  <si>
    <t>既製品ＯＡソフト</t>
  </si>
  <si>
    <t>応用紙、インクリボン、トナー</t>
  </si>
  <si>
    <t>保育備品、小物類、遊具、屋外据付遊具</t>
  </si>
  <si>
    <t>教育用映画、スライド等</t>
  </si>
  <si>
    <t>図書・書籍</t>
  </si>
  <si>
    <t>運動具、体育用具、武道具、スポーツウエア等</t>
  </si>
  <si>
    <t>サッカーゴールポスト、バスケットゴールポスト、バレーボールネット等</t>
  </si>
  <si>
    <t>弦楽器、管楽器、打楽器、ピアノ、電子楽器等</t>
  </si>
  <si>
    <t>レコード、ＣＤ、ＤＶＤ等</t>
  </si>
  <si>
    <t>楽譜</t>
  </si>
  <si>
    <t>現像、プリント、フィルム、写真材料、アルバム</t>
  </si>
  <si>
    <t>写真撮影等</t>
  </si>
  <si>
    <t>トラクター、耕うん機、業務用生ごみ処理機</t>
  </si>
  <si>
    <t>電動工具、溶接機、旋盤、切削工具</t>
  </si>
  <si>
    <t>草刈機、芝刈機、ヘッジトリマー等</t>
  </si>
  <si>
    <t>水質測定器、大気測定器、工業計器</t>
  </si>
  <si>
    <t>殺菌装置、恒温器、円心分離機</t>
  </si>
  <si>
    <t>浄水装置、汚水処理機</t>
  </si>
  <si>
    <t>焼却炉及び関連機器</t>
  </si>
  <si>
    <t>消火器、警報機、消防ホース、避難器具、火災報知機、消防用標識、薬剤詰替</t>
  </si>
  <si>
    <t>消防自動車、悌子車</t>
  </si>
  <si>
    <t>消防ポンプ</t>
  </si>
  <si>
    <t>制服、作業服、盛夏服、法被</t>
  </si>
  <si>
    <t>業務用エアコン、ボイラー、空調設備機器、空調清浄機</t>
  </si>
  <si>
    <t>家庭用エアコン、クーラー</t>
  </si>
  <si>
    <t>ガス空調機器</t>
  </si>
  <si>
    <t>石油ストーブ、ガスストーブ</t>
  </si>
  <si>
    <t>冷蔵庫、冷凍・冷蔵庫、食器消毒保管庫、食器洗浄器、回転釜、シンク</t>
  </si>
  <si>
    <t>ガステーブル、ガス炊飯器、給湯器、ガスオーブン</t>
  </si>
  <si>
    <t>流し台、システムキッチン</t>
  </si>
  <si>
    <t>アルミ、ステンレス製品、食器カゴ</t>
  </si>
  <si>
    <t>食器類</t>
  </si>
  <si>
    <t>携帯用無線機、車載用無線機、無線機</t>
  </si>
  <si>
    <t>学校用放送機器、音響調整卓、拡声器、マイク、スピーカー</t>
  </si>
  <si>
    <t>蛍光灯、電球、スポットライト、懐中電灯</t>
  </si>
  <si>
    <t>配線器具、安定器、電気材料</t>
  </si>
  <si>
    <t>水道量水器、分銅基準器、天秤、風向風速計、雨量計</t>
  </si>
  <si>
    <t>光波測量計、トランシット、巻尺、ポール</t>
  </si>
  <si>
    <t>騒音測定器、水質測定器</t>
  </si>
  <si>
    <t>ヘルメット、防護服、防護靴、蛍光・反射服、交通指導制服、誘導灯</t>
  </si>
  <si>
    <t>標識、カーブミラー、バリケード、セーフティーコーン</t>
  </si>
  <si>
    <t>修理</t>
  </si>
  <si>
    <t>板金、塗装</t>
  </si>
  <si>
    <t>特殊車両、建設機械修理</t>
  </si>
  <si>
    <t>クーラー、広報装置等修理</t>
  </si>
  <si>
    <t>ガソリン・軽油</t>
  </si>
  <si>
    <t>重油・灯油</t>
  </si>
  <si>
    <t>工業用ガス、医療用ガス、アセチレンガス、酸素ガス</t>
  </si>
  <si>
    <t>木炭、石炭、コークス</t>
  </si>
  <si>
    <t>電力</t>
  </si>
  <si>
    <t>刃物、農具、調理用金物</t>
  </si>
  <si>
    <t>食器、漆器</t>
  </si>
  <si>
    <t>物置、プレハブ</t>
  </si>
  <si>
    <t>カップ、トロフィー、盾、優勝旗</t>
  </si>
  <si>
    <t>置時計、掛時計、腕時計</t>
  </si>
  <si>
    <t>家庭用ミシン、教材用ミシン</t>
  </si>
  <si>
    <t>眼鏡</t>
  </si>
  <si>
    <t>一般制服、一般作業服、シャツ、防寒着</t>
  </si>
  <si>
    <t>帽子、イベント帽子</t>
  </si>
  <si>
    <t>衣類の縫製、補正</t>
  </si>
  <si>
    <t>こたつ布団等</t>
  </si>
  <si>
    <t>種子、苗、樹木、芝、鉢、園芸用等</t>
  </si>
  <si>
    <t>肥料、腐葉土</t>
  </si>
  <si>
    <t>生花、花束</t>
  </si>
  <si>
    <t>医療用薬品、検査用薬品、ワクチン、衛生材料</t>
  </si>
  <si>
    <t>家庭用薬品、衛生材料</t>
  </si>
  <si>
    <t>次亜塩素酸ソーダ等</t>
  </si>
  <si>
    <t>プール消毒剤</t>
  </si>
  <si>
    <t>農薬、除草剤</t>
  </si>
  <si>
    <t>検診消耗品（マスク、防護メガネ、ゴム手袋、エプロン等）</t>
  </si>
  <si>
    <t>車椅子、介護用ベッド、紙おむつ類、リフト、粉ミルク</t>
  </si>
  <si>
    <t>広告看板、標識、布看板、懸垂幕、垂れ幕、ビニール幕</t>
  </si>
  <si>
    <t>プラスチック標示版、アクリル板、ネームプレート、ステッカー</t>
  </si>
  <si>
    <t>じゅうたん、カーテン、暗幕、ブラインド、クロス</t>
  </si>
  <si>
    <t>ステージ幕、緞帳</t>
  </si>
  <si>
    <t>畳、ふすま</t>
  </si>
  <si>
    <t>応接セット、インテリア家具</t>
  </si>
  <si>
    <t>教卓、実験台、工作台、書架、イス（既製品除く）</t>
  </si>
  <si>
    <t>鋼材・建築金物</t>
  </si>
  <si>
    <t>家庭塗料、建築用塗料</t>
  </si>
  <si>
    <t>木材、合板、木杭製作</t>
  </si>
  <si>
    <t>砂、砂利、石材、石材加工(標柱、石碑）</t>
  </si>
  <si>
    <t>袋セメント、生コン、コンクリート杭製造</t>
  </si>
  <si>
    <t>各種ガラス、サッシ</t>
  </si>
  <si>
    <t>道路補修材等</t>
  </si>
  <si>
    <t>投票箱、記載台、投票用紙計数機</t>
  </si>
  <si>
    <t>選挙用消耗品等</t>
  </si>
  <si>
    <t>販売・役務委託等年間平均実績高（税込）</t>
    <rPh sb="0" eb="2">
      <t>ハンバイ</t>
    </rPh>
    <rPh sb="3" eb="5">
      <t>エキム</t>
    </rPh>
    <rPh sb="5" eb="7">
      <t>イタク</t>
    </rPh>
    <rPh sb="7" eb="8">
      <t>トウ</t>
    </rPh>
    <rPh sb="8" eb="10">
      <t>ネンカン</t>
    </rPh>
    <rPh sb="10" eb="12">
      <t>ヘイキン</t>
    </rPh>
    <rPh sb="12" eb="14">
      <t>ジッセキ</t>
    </rPh>
    <rPh sb="14" eb="15">
      <t>ダカ</t>
    </rPh>
    <rPh sb="16" eb="18">
      <t>ゼイコミ</t>
    </rPh>
    <phoneticPr fontId="5"/>
  </si>
  <si>
    <t>役員情報</t>
    <rPh sb="0" eb="2">
      <t>ヤクイン</t>
    </rPh>
    <rPh sb="2" eb="4">
      <t>ジョウホウ</t>
    </rPh>
    <phoneticPr fontId="4"/>
  </si>
  <si>
    <r>
      <t xml:space="preserve">役職 </t>
    </r>
    <r>
      <rPr>
        <sz val="11"/>
        <color rgb="FFFF0000"/>
        <rFont val="ＭＳ ゴシック"/>
        <family val="3"/>
        <charset val="128"/>
      </rPr>
      <t>*1</t>
    </r>
    <rPh sb="0" eb="2">
      <t>ヤクショク</t>
    </rPh>
    <phoneticPr fontId="4"/>
  </si>
  <si>
    <r>
      <t xml:space="preserve">氏名 </t>
    </r>
    <r>
      <rPr>
        <sz val="11"/>
        <color rgb="FFFF0000"/>
        <rFont val="ＭＳ ゴシック"/>
        <family val="3"/>
        <charset val="128"/>
      </rPr>
      <t>*2</t>
    </r>
    <rPh sb="0" eb="2">
      <t>シメイ</t>
    </rPh>
    <phoneticPr fontId="4"/>
  </si>
  <si>
    <r>
      <t xml:space="preserve">フリガナ </t>
    </r>
    <r>
      <rPr>
        <sz val="11"/>
        <color rgb="FFFF0000"/>
        <rFont val="ＭＳ ゴシック"/>
        <family val="3"/>
        <charset val="128"/>
      </rPr>
      <t>*3</t>
    </r>
    <phoneticPr fontId="4"/>
  </si>
  <si>
    <r>
      <t xml:space="preserve">性別
</t>
    </r>
    <r>
      <rPr>
        <sz val="11"/>
        <color rgb="FFFF0000"/>
        <rFont val="ＭＳ ゴシック"/>
        <family val="3"/>
        <charset val="128"/>
      </rPr>
      <t>*4</t>
    </r>
    <rPh sb="0" eb="2">
      <t>セイベツ</t>
    </rPh>
    <phoneticPr fontId="4"/>
  </si>
  <si>
    <r>
      <t xml:space="preserve">常勤・非常勤
</t>
    </r>
    <r>
      <rPr>
        <sz val="11"/>
        <color rgb="FFFF0000"/>
        <rFont val="ＭＳ ゴシック"/>
        <family val="3"/>
        <charset val="128"/>
      </rPr>
      <t>*4</t>
    </r>
    <rPh sb="0" eb="2">
      <t>ジョウキン</t>
    </rPh>
    <rPh sb="3" eb="6">
      <t>ヒジョウキン</t>
    </rPh>
    <phoneticPr fontId="4"/>
  </si>
  <si>
    <t>備考</t>
    <rPh sb="0" eb="2">
      <t>ビコウ</t>
    </rPh>
    <phoneticPr fontId="4"/>
  </si>
  <si>
    <t>支店・営業所に入札・契約権限を委任する場合、(1)入札・契約権限の委任欄にリストから「する」を選択し、支店・営業所情報を入力してください。</t>
    <phoneticPr fontId="4"/>
  </si>
  <si>
    <t>リストから選択してください。</t>
    <phoneticPr fontId="4"/>
  </si>
  <si>
    <t>行政書士が代理申請する場合、(1)代理申請欄にリストから「する」を選択し、行政書士情報を入力してください。</t>
    <phoneticPr fontId="11"/>
  </si>
  <si>
    <t>代理申請</t>
    <rPh sb="0" eb="2">
      <t>ダイリ</t>
    </rPh>
    <rPh sb="2" eb="4">
      <t>シンセイ</t>
    </rPh>
    <phoneticPr fontId="10"/>
  </si>
  <si>
    <t>住宅地図</t>
    <phoneticPr fontId="5"/>
  </si>
  <si>
    <t>プリンター</t>
    <phoneticPr fontId="5"/>
  </si>
  <si>
    <t>キャンプ、登山用品、テント</t>
    <phoneticPr fontId="5"/>
  </si>
  <si>
    <t>写真・映像機材・ＤＰＥ等</t>
    <rPh sb="0" eb="2">
      <t>シャシン</t>
    </rPh>
    <rPh sb="3" eb="5">
      <t>エイゾウ</t>
    </rPh>
    <rPh sb="5" eb="7">
      <t>キザイ</t>
    </rPh>
    <rPh sb="11" eb="12">
      <t>ナド</t>
    </rPh>
    <phoneticPr fontId="7"/>
  </si>
  <si>
    <t>監視カメラ、業務用カメラ、プロジェクター、ビデオカメラ(デジタル）</t>
  </si>
  <si>
    <t>小型発電機、大型発電機、ポンプ（消防ポンプは100-003）</t>
    <phoneticPr fontId="5"/>
  </si>
  <si>
    <r>
      <t>消防機器等</t>
    </r>
    <r>
      <rPr>
        <sz val="10"/>
        <rFont val="ＭＳ ゴシック"/>
        <family val="3"/>
        <charset val="128"/>
      </rPr>
      <t>（消防用のみ）</t>
    </r>
    <rPh sb="0" eb="2">
      <t>ショウボウ</t>
    </rPh>
    <rPh sb="2" eb="4">
      <t>キキ</t>
    </rPh>
    <rPh sb="4" eb="5">
      <t>トウ</t>
    </rPh>
    <rPh sb="6" eb="8">
      <t>ショウボウ</t>
    </rPh>
    <rPh sb="8" eb="9">
      <t>ヨウ</t>
    </rPh>
    <phoneticPr fontId="7"/>
  </si>
  <si>
    <t>電話機、交換機、携帯電話、ファクシミリ</t>
    <phoneticPr fontId="5"/>
  </si>
  <si>
    <t>テレビ、ＤＶＤデッキ、冷蔵庫、洗濯機、掃除機、扇風機、サーキュレーター</t>
    <phoneticPr fontId="5"/>
  </si>
  <si>
    <t>軽自動車、普通自動車、トラック（２t以下）</t>
    <phoneticPr fontId="5"/>
  </si>
  <si>
    <t>特殊車両等（消防自動車は100-002）</t>
    <phoneticPr fontId="5"/>
  </si>
  <si>
    <t>カタログギフト、記念品、贈答品</t>
    <phoneticPr fontId="5"/>
  </si>
  <si>
    <t>旗、のぼり旗、タオル、腕章、染物、法被（消防用は100-004）</t>
    <phoneticPr fontId="5"/>
  </si>
  <si>
    <t>ゴム靴、革靴、安全靴（消防用は100-005）</t>
  </si>
  <si>
    <t>カメラ（デジタル）、双眼鏡、顕微鏡、天体望遠鏡</t>
  </si>
  <si>
    <t>プラスチック材・加工</t>
    <phoneticPr fontId="7"/>
  </si>
  <si>
    <t>プラスチック資材、プラスチック加工（袋、既製品、容器）</t>
    <phoneticPr fontId="5"/>
  </si>
  <si>
    <t>映像機器</t>
    <rPh sb="0" eb="2">
      <t>エイゾウ</t>
    </rPh>
    <rPh sb="2" eb="4">
      <t>キキ</t>
    </rPh>
    <phoneticPr fontId="7"/>
  </si>
  <si>
    <t>自動車部品</t>
    <phoneticPr fontId="7"/>
  </si>
  <si>
    <t>菊池市 競争入札参加資格審査申請書【物品等】</t>
    <rPh sb="4" eb="6">
      <t>キョウソウ</t>
    </rPh>
    <rPh sb="6" eb="8">
      <t>ニュウサツ</t>
    </rPh>
    <rPh sb="8" eb="10">
      <t>サンカ</t>
    </rPh>
    <rPh sb="10" eb="12">
      <t>シカク</t>
    </rPh>
    <rPh sb="12" eb="14">
      <t>シンサ</t>
    </rPh>
    <rPh sb="14" eb="17">
      <t>シンセイショ</t>
    </rPh>
    <rPh sb="18" eb="20">
      <t>ブッピン</t>
    </rPh>
    <rPh sb="20" eb="21">
      <t>トウ</t>
    </rPh>
    <phoneticPr fontId="4"/>
  </si>
  <si>
    <t>都道府県から入力してください。番地は「-（ハイフン）を使わず「○○番地○」と入力してください。</t>
    <rPh sb="0" eb="4">
      <t>トドウフケン</t>
    </rPh>
    <rPh sb="6" eb="8">
      <t>ニュウリョク</t>
    </rPh>
    <rPh sb="15" eb="17">
      <t>バンチ</t>
    </rPh>
    <rPh sb="27" eb="28">
      <t>ツカ</t>
    </rPh>
    <rPh sb="33" eb="35">
      <t>バンチ</t>
    </rPh>
    <rPh sb="38" eb="40">
      <t>ニュウリョク</t>
    </rPh>
    <phoneticPr fontId="4"/>
  </si>
  <si>
    <t>販売・製造(千円)</t>
    <rPh sb="0" eb="2">
      <t>ハンバイ</t>
    </rPh>
    <rPh sb="3" eb="5">
      <t>セイゾウ</t>
    </rPh>
    <rPh sb="6" eb="8">
      <t>センエン</t>
    </rPh>
    <phoneticPr fontId="4"/>
  </si>
  <si>
    <t>軽自動車・普通車</t>
    <rPh sb="0" eb="4">
      <t>ケイジドウシャ</t>
    </rPh>
    <rPh sb="5" eb="8">
      <t>フツウシャ</t>
    </rPh>
    <phoneticPr fontId="7"/>
  </si>
  <si>
    <t>タイヤ、バッテリー</t>
    <phoneticPr fontId="5"/>
  </si>
  <si>
    <t>プラスチック加工</t>
    <phoneticPr fontId="7"/>
  </si>
  <si>
    <t>うち委任先の従業員数</t>
    <rPh sb="2" eb="4">
      <t>イニン</t>
    </rPh>
    <rPh sb="4" eb="5">
      <t>サキ</t>
    </rPh>
    <rPh sb="6" eb="9">
      <t>ジュウギョウイン</t>
    </rPh>
    <rPh sb="9" eb="10">
      <t>スウ</t>
    </rPh>
    <phoneticPr fontId="11"/>
  </si>
  <si>
    <t>非常食、災害用簡易トイレ、避難所用毛布等</t>
    <rPh sb="13" eb="16">
      <t>ヒナンジョ</t>
    </rPh>
    <rPh sb="16" eb="17">
      <t>ヨウ</t>
    </rPh>
    <rPh sb="17" eb="19">
      <t>モウフ</t>
    </rPh>
    <rPh sb="19" eb="20">
      <t>トウ</t>
    </rPh>
    <phoneticPr fontId="5"/>
  </si>
  <si>
    <r>
      <t>から</t>
    </r>
    <r>
      <rPr>
        <sz val="11"/>
        <color rgb="FFFF0000"/>
        <rFont val="ＭＳ ゴシック"/>
        <family val="3"/>
        <charset val="128"/>
      </rPr>
      <t>*1</t>
    </r>
    <phoneticPr fontId="4"/>
  </si>
  <si>
    <t>手袋（医療用は290-006）、長靴、帽子、ヘルメット</t>
    <phoneticPr fontId="5"/>
  </si>
  <si>
    <t>ゴム手袋（医療用は290-006）、雨衣（消防用は100-005）</t>
    <phoneticPr fontId="5"/>
  </si>
  <si>
    <t>布団、毛布、シーツ(避難所用毛布は100-006)</t>
    <rPh sb="10" eb="13">
      <t>ヒナンジョ</t>
    </rPh>
    <rPh sb="13" eb="14">
      <t>ヨウ</t>
    </rPh>
    <rPh sb="14" eb="16">
      <t>モウフ</t>
    </rPh>
    <phoneticPr fontId="5"/>
  </si>
  <si>
    <r>
      <t>まで</t>
    </r>
    <r>
      <rPr>
        <sz val="11"/>
        <color rgb="FFFF0000"/>
        <rFont val="ＭＳ ゴシック"/>
        <family val="3"/>
        <charset val="128"/>
      </rPr>
      <t>*1</t>
    </r>
    <phoneticPr fontId="4"/>
  </si>
  <si>
    <t xml:space="preserve"> </t>
    <phoneticPr fontId="4"/>
  </si>
  <si>
    <t xml:space="preserve"> </t>
    <phoneticPr fontId="4"/>
  </si>
  <si>
    <t xml:space="preserve"> </t>
    <phoneticPr fontId="4"/>
  </si>
  <si>
    <t xml:space="preserve">  </t>
    <phoneticPr fontId="4"/>
  </si>
  <si>
    <t xml:space="preserve"> </t>
    <phoneticPr fontId="4"/>
  </si>
  <si>
    <t>例)カブシキガイシャスズキグミ　 正式名称を全角カタカナで入力してください。</t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</si>
  <si>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</si>
  <si>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</si>
  <si>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</si>
  <si>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</si>
  <si>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しない</t>
  </si>
  <si>
    <t>住所</t>
    <rPh sb="0" eb="2">
      <t>ジュウショ</t>
    </rPh>
    <phoneticPr fontId="4"/>
  </si>
  <si>
    <t>*1 役職は、正式名称で入力してください。
*2 氏名は、姓と名を１文字分空けて入力してください。
*3 フリガナは、全角カタカナで入力し、姓と名は１文字分空けてください。
*4 性別、常勤・非常勤はリストから選択してください。</t>
    <phoneticPr fontId="4"/>
  </si>
  <si>
    <t>役員情報入力シートを開き、役員情報を入力してください。</t>
    <rPh sb="0" eb="2">
      <t>ヤクイン</t>
    </rPh>
    <rPh sb="2" eb="4">
      <t>ジョウホウ</t>
    </rPh>
    <rPh sb="4" eb="6">
      <t>ニュウリョク</t>
    </rPh>
    <rPh sb="10" eb="11">
      <t>ヒラ</t>
    </rPh>
    <rPh sb="13" eb="15">
      <t>ヤクイン</t>
    </rPh>
    <rPh sb="15" eb="17">
      <t>ジョウホウ</t>
    </rPh>
    <rPh sb="18" eb="20">
      <t>ニュウリョク</t>
    </rPh>
    <phoneticPr fontId="4"/>
  </si>
  <si>
    <t>例)所長　正式名称で入力してください。</t>
    <rPh sb="10" eb="12">
      <t>ニュウリョク</t>
    </rPh>
    <phoneticPr fontId="4"/>
  </si>
  <si>
    <t>例)カブシキガイシャスズキグミ　クマモトエイギョウショ
正式名称を全角カタカナで入力してください。支店・営業所名は、１文字空けて入力してください。</t>
    <phoneticPr fontId="4"/>
  </si>
  <si>
    <t>例)株式会社鈴木組　熊本営業所
正式名称で入力してください。支店・営業所名は、１文字空けて入力してください。</t>
    <phoneticPr fontId="4"/>
  </si>
  <si>
    <t>種苗・園芸用品</t>
    <rPh sb="0" eb="2">
      <t>シュビョウ</t>
    </rPh>
    <rPh sb="3" eb="5">
      <t>エンゲイ</t>
    </rPh>
    <rPh sb="5" eb="7">
      <t>ヨウヒン</t>
    </rPh>
    <phoneticPr fontId="7"/>
  </si>
  <si>
    <r>
      <t>その他</t>
    </r>
    <r>
      <rPr>
        <sz val="11"/>
        <color rgb="FFFF0000"/>
        <rFont val="ＭＳ ゴシック"/>
        <family val="3"/>
        <charset val="128"/>
      </rPr>
      <t>*9</t>
    </r>
    <rPh sb="2" eb="3">
      <t>タ</t>
    </rPh>
    <phoneticPr fontId="7"/>
  </si>
  <si>
    <t>この申請書の事務手続きをした方の情報を入力してください。申請書の確認で問い合わせをする場合があります。
行政書士に依頼している場合は、「D.行政書士情報」にも入力してください。</t>
    <phoneticPr fontId="4"/>
  </si>
  <si>
    <t xml:space="preserve"> 例)平成15、嘉永元　営業開始年を入力してください。</t>
    <rPh sb="12" eb="14">
      <t>エイギョウ</t>
    </rPh>
    <rPh sb="14" eb="16">
      <t>カイシ</t>
    </rPh>
    <phoneticPr fontId="4"/>
  </si>
  <si>
    <t>体重計、身長計、血圧計、体温計</t>
    <phoneticPr fontId="5"/>
  </si>
  <si>
    <t>登記された役員および、委任先の代表者を入力してください。役員が複数になる場合は、行をあけずに入力してください。</t>
    <rPh sb="15" eb="18">
      <t>ダイヒョウシャ</t>
    </rPh>
    <phoneticPr fontId="4"/>
  </si>
  <si>
    <t>010</t>
  </si>
  <si>
    <t>001</t>
  </si>
  <si>
    <t>002</t>
  </si>
  <si>
    <t>003</t>
  </si>
  <si>
    <t>004</t>
  </si>
  <si>
    <t>005</t>
  </si>
  <si>
    <t>006</t>
  </si>
  <si>
    <t>007</t>
  </si>
  <si>
    <t>008</t>
  </si>
  <si>
    <t>020</t>
    <phoneticPr fontId="5"/>
  </si>
  <si>
    <t>030</t>
    <phoneticPr fontId="5"/>
  </si>
  <si>
    <t>040</t>
    <phoneticPr fontId="5"/>
  </si>
  <si>
    <t>050</t>
    <phoneticPr fontId="5"/>
  </si>
  <si>
    <t>060</t>
    <phoneticPr fontId="5"/>
  </si>
  <si>
    <t>070</t>
    <phoneticPr fontId="5"/>
  </si>
  <si>
    <t>080</t>
    <phoneticPr fontId="5"/>
  </si>
  <si>
    <t>090</t>
    <phoneticPr fontId="5"/>
  </si>
  <si>
    <t>文房具、事務用機器（レジスター等）、机、椅子、キャビネット、トナー等</t>
    <phoneticPr fontId="5"/>
  </si>
  <si>
    <t>学校教材備品、理化学機器(学校の机・椅子は020-002）</t>
    <phoneticPr fontId="5"/>
  </si>
  <si>
    <t>003</t>
    <phoneticPr fontId="5"/>
  </si>
  <si>
    <t>004</t>
    <phoneticPr fontId="5"/>
  </si>
  <si>
    <t>003</t>
    <phoneticPr fontId="5"/>
  </si>
  <si>
    <t>004</t>
    <phoneticPr fontId="5"/>
  </si>
  <si>
    <t>005</t>
    <phoneticPr fontId="5"/>
  </si>
  <si>
    <t>002</t>
    <phoneticPr fontId="5"/>
  </si>
  <si>
    <t>006</t>
    <phoneticPr fontId="5"/>
  </si>
  <si>
    <t>参加を希望する場合、希望欄のリストから「○」を選択してください。
品目によっては「許可・認可・登録等」が必要です。
内容中に記載されていないものを取り扱う場合は、360その他-001その他欄に入力してください。</t>
    <rPh sb="0" eb="2">
      <t>サンカ</t>
    </rPh>
    <rPh sb="3" eb="5">
      <t>キボウ</t>
    </rPh>
    <rPh sb="7" eb="9">
      <t>バアイ</t>
    </rPh>
    <rPh sb="10" eb="12">
      <t>キボウ</t>
    </rPh>
    <rPh sb="12" eb="13">
      <t>ラン</t>
    </rPh>
    <rPh sb="33" eb="35">
      <t>ヒンモク</t>
    </rPh>
    <rPh sb="41" eb="43">
      <t>キョカ</t>
    </rPh>
    <rPh sb="44" eb="46">
      <t>ニンカ</t>
    </rPh>
    <rPh sb="47" eb="49">
      <t>トウロク</t>
    </rPh>
    <rPh sb="49" eb="50">
      <t>トウ</t>
    </rPh>
    <rPh sb="52" eb="54">
      <t>ヒツヨウ</t>
    </rPh>
    <phoneticPr fontId="4"/>
  </si>
  <si>
    <t>資本金</t>
    <rPh sb="0" eb="3">
      <t>シホンキン</t>
    </rPh>
    <phoneticPr fontId="5"/>
  </si>
  <si>
    <t>例)1000001　 「-（ハイフン）」を使わず7桁の数字で入力してください。</t>
  </si>
  <si>
    <t>例)2024/4/1、R6/4/1</t>
    <phoneticPr fontId="4"/>
  </si>
  <si>
    <t>例)2024/4/1</t>
    <phoneticPr fontId="4"/>
  </si>
  <si>
    <t>令和7・8年度において、菊池市が発注する物品の購入・製造等に係る指名競争入札に参加する資格の審査を申請します。　　　　　　　　　　　　　　　　　　　　　　　</t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</si>
  <si>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</si>
  <si>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>43_菊池市</t>
  </si>
  <si>
    <t>役員</t>
  </si>
  <si>
    <t>*1 役職は、正式名称で入力してください。
*2 氏名は、姓と名を１文字分空けて入力してください。
*3 フリガナは、全角カタカナで入力し、姓と名は１文字分空けてください。
*4 性別、常勤・非常勤はリストから選択してください。</t>
  </si>
  <si>
    <t>適格請求書発行事業者</t>
    <phoneticPr fontId="4"/>
  </si>
  <si>
    <t>登録の有無</t>
    <phoneticPr fontId="4"/>
  </si>
  <si>
    <t>適格請求書発行事業者の登録状況をリストから選択してください。「登録有」を選択した場合、(12)を入力してください。</t>
    <rPh sb="21" eb="23">
      <t>センタク</t>
    </rPh>
    <rPh sb="31" eb="33">
      <t>トウロク</t>
    </rPh>
    <rPh sb="33" eb="34">
      <t>アリ</t>
    </rPh>
    <rPh sb="36" eb="38">
      <t>センタク</t>
    </rPh>
    <rPh sb="40" eb="42">
      <t>バアイ</t>
    </rPh>
    <rPh sb="48" eb="50">
      <t>ニュウリョク</t>
    </rPh>
    <phoneticPr fontId="4"/>
  </si>
  <si>
    <t>例)T0000000000000　既に法人番号が付されている事業者は「T＋法人番号」、それ以外の事業者は「T＋新たな13桁の数字の固有番号」を入力してください。</t>
    <rPh sb="71" eb="73">
      <t>ニュウリョク</t>
    </rPh>
    <phoneticPr fontId="4"/>
  </si>
  <si>
    <t>登録番号（インボイス）</t>
    <phoneticPr fontId="4"/>
  </si>
  <si>
    <t>ガソリン・軽油</t>
    <rPh sb="5" eb="7">
      <t>ケイユ</t>
    </rPh>
    <phoneticPr fontId="7"/>
  </si>
  <si>
    <r>
      <t>石油製品</t>
    </r>
    <r>
      <rPr>
        <sz val="11"/>
        <color rgb="FFFF0000"/>
        <rFont val="ＭＳ ゴシック"/>
        <family val="3"/>
        <charset val="128"/>
      </rPr>
      <t>*2</t>
    </r>
    <rPh sb="0" eb="2">
      <t>セキユ</t>
    </rPh>
    <rPh sb="2" eb="4">
      <t>セイヒン</t>
    </rPh>
    <phoneticPr fontId="7"/>
  </si>
  <si>
    <t>ＬＰガス</t>
    <phoneticPr fontId="7"/>
  </si>
  <si>
    <r>
      <t>ガス類その他</t>
    </r>
    <r>
      <rPr>
        <sz val="11"/>
        <color rgb="FFFF0000"/>
        <rFont val="ＭＳ ゴシック"/>
        <family val="3"/>
        <charset val="128"/>
      </rPr>
      <t>*3</t>
    </r>
    <rPh sb="2" eb="3">
      <t>ルイ</t>
    </rPh>
    <rPh sb="5" eb="6">
      <t>タ</t>
    </rPh>
    <phoneticPr fontId="7"/>
  </si>
  <si>
    <t>電力</t>
    <rPh sb="0" eb="2">
      <t>デンリョク</t>
    </rPh>
    <phoneticPr fontId="7"/>
  </si>
  <si>
    <r>
      <t>電力</t>
    </r>
    <r>
      <rPr>
        <sz val="11"/>
        <color rgb="FFFF0000"/>
        <rFont val="ＭＳ ゴシック"/>
        <family val="3"/>
        <charset val="128"/>
      </rPr>
      <t>*4</t>
    </r>
    <rPh sb="0" eb="2">
      <t>デンリョク</t>
    </rPh>
    <phoneticPr fontId="2"/>
  </si>
  <si>
    <t>肥料・土</t>
    <rPh sb="0" eb="2">
      <t>ヒリョウ</t>
    </rPh>
    <rPh sb="3" eb="4">
      <t>ツチ</t>
    </rPh>
    <phoneticPr fontId="7"/>
  </si>
  <si>
    <r>
      <t>園芸・樹木</t>
    </r>
    <r>
      <rPr>
        <sz val="11"/>
        <color rgb="FFFF0000"/>
        <rFont val="ＭＳ ゴシック"/>
        <family val="3"/>
        <charset val="128"/>
      </rPr>
      <t>*5</t>
    </r>
    <rPh sb="0" eb="2">
      <t>エンゲイ</t>
    </rPh>
    <rPh sb="3" eb="5">
      <t>ジュモク</t>
    </rPh>
    <phoneticPr fontId="7"/>
  </si>
  <si>
    <t>医療用薬品</t>
    <rPh sb="0" eb="3">
      <t>イリョウヨウ</t>
    </rPh>
    <rPh sb="3" eb="5">
      <t>ヤクヒン</t>
    </rPh>
    <phoneticPr fontId="7"/>
  </si>
  <si>
    <t>農業用薬品</t>
    <rPh sb="0" eb="3">
      <t>ノウギョウヨウ</t>
    </rPh>
    <rPh sb="3" eb="5">
      <t>ヤクヒン</t>
    </rPh>
    <phoneticPr fontId="7"/>
  </si>
  <si>
    <r>
      <t xml:space="preserve">薬品等
</t>
    </r>
    <r>
      <rPr>
        <sz val="11"/>
        <color rgb="FFFF0000"/>
        <rFont val="ＭＳ ゴシック"/>
        <family val="3"/>
        <charset val="128"/>
      </rPr>
      <t>*6
*7</t>
    </r>
    <rPh sb="0" eb="3">
      <t>ヤクヒントウ</t>
    </rPh>
    <phoneticPr fontId="7"/>
  </si>
  <si>
    <t>医療用機械器具</t>
    <rPh sb="0" eb="3">
      <t>イリョウヨウ</t>
    </rPh>
    <rPh sb="3" eb="5">
      <t>キカイ</t>
    </rPh>
    <rPh sb="5" eb="7">
      <t>キグ</t>
    </rPh>
    <phoneticPr fontId="7"/>
  </si>
  <si>
    <r>
      <t>医療用機器・介護用品</t>
    </r>
    <r>
      <rPr>
        <sz val="11"/>
        <color rgb="FFFF0000"/>
        <rFont val="ＭＳ ゴシック"/>
        <family val="3"/>
        <charset val="128"/>
      </rPr>
      <t>*8</t>
    </r>
    <rPh sb="0" eb="3">
      <t>イリョウヨウ</t>
    </rPh>
    <rPh sb="3" eb="5">
      <t>キキ</t>
    </rPh>
    <rPh sb="6" eb="8">
      <t>カイゴ</t>
    </rPh>
    <rPh sb="8" eb="10">
      <t>ヨウヒン</t>
    </rPh>
    <phoneticPr fontId="7"/>
  </si>
  <si>
    <t>洗剤、掃除用品、ごみ袋（指定ごみ袋作製は役務委託）、トイレットペーパー、ロープ、土のう袋、ブルーシート、家庭用マスク</t>
    <phoneticPr fontId="5"/>
  </si>
  <si>
    <t>医療器具、検査用器具、分析機器、心電計、シリンジ、ＡＥＤ</t>
    <phoneticPr fontId="5"/>
  </si>
  <si>
    <r>
      <t xml:space="preserve">*1 「自動車分解整備事業認証」が必要です。（電子制御装置整備の対象車両については、自動車特定整備事業認証が必要です。）
*2 「石油製品販売業開始届出」「揮発油販売業登録」が必要です。
*3 「液化石油ガス販売事業登録」「高圧ガス製造許可｣「高圧ガス販売事業届出」が必要です。
*4 「電気事業許可（届出）」【電気事業法】が必要です。
*5 「肥料販売業務開始届出書」が必要です。
*6 「薬局開設届」「医薬品製造販売業許可証」「医薬品製造業許可証」「医療部外品製造業許可証」「医薬品輸入販売業許可証」
　　「毒物劇物販売業登録票」「毒物劇物製造業登録票」「毒物劇物輸入業登録票」が必要です。
*7 「農薬販売業届出受理証」が必要です。
*8 「高度管理医療機器等販売許可証」「管理医療機器販売業届出」「一般医療機器製造販売業許可」が必要です。
*9 取扱品目を内容欄に入力してください。
</t>
    </r>
    <r>
      <rPr>
        <sz val="10"/>
        <rFont val="ＭＳ ゴシック"/>
        <family val="3"/>
        <charset val="128"/>
      </rPr>
      <t>*  取扱う物品によっては支店・営業所での許可等が必要です。関係する法令等を確認してください。</t>
    </r>
    <rPh sb="17" eb="19">
      <t>ヒツヨウ</t>
    </rPh>
    <rPh sb="23" eb="25">
      <t>デンシ</t>
    </rPh>
    <rPh sb="25" eb="27">
      <t>セイギョ</t>
    </rPh>
    <rPh sb="27" eb="29">
      <t>ソウチ</t>
    </rPh>
    <rPh sb="29" eb="31">
      <t>セイビ</t>
    </rPh>
    <rPh sb="32" eb="34">
      <t>タイショウ</t>
    </rPh>
    <rPh sb="34" eb="36">
      <t>シャリョウ</t>
    </rPh>
    <rPh sb="42" eb="45">
      <t>ジドウシャ</t>
    </rPh>
    <rPh sb="45" eb="47">
      <t>トクテイ</t>
    </rPh>
    <rPh sb="47" eb="49">
      <t>セイビ</t>
    </rPh>
    <rPh sb="49" eb="51">
      <t>ジギョウ</t>
    </rPh>
    <rPh sb="51" eb="53">
      <t>ニンショウ</t>
    </rPh>
    <rPh sb="54" eb="56">
      <t>ヒツヨウ</t>
    </rPh>
    <rPh sb="163" eb="165">
      <t>ヒツヨウ</t>
    </rPh>
    <rPh sb="206" eb="208">
      <t>セイゾウ</t>
    </rPh>
    <rPh sb="302" eb="304">
      <t>ノウヤク</t>
    </rPh>
    <rPh sb="304" eb="306">
      <t>ハンバイ</t>
    </rPh>
    <rPh sb="306" eb="307">
      <t>ギョウ</t>
    </rPh>
    <rPh sb="307" eb="309">
      <t>トドケデ</t>
    </rPh>
    <rPh sb="309" eb="311">
      <t>ジュリ</t>
    </rPh>
    <rPh sb="311" eb="312">
      <t>アカシ</t>
    </rPh>
    <rPh sb="314" eb="316">
      <t>ヒツヨウ</t>
    </rPh>
    <phoneticPr fontId="5"/>
  </si>
  <si>
    <t>Ver.7.0.1</t>
    <phoneticPr fontId="4"/>
  </si>
  <si>
    <t>7.0.1</t>
  </si>
  <si>
    <t>登記された役員および、委任先の代表者を入力してください。（監査役を除く）
役員が複数になる場合は、行をあけずに入力してください。</t>
    <phoneticPr fontId="4"/>
  </si>
  <si>
    <t>保健器具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</si>
</sst>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¥&quot;#,##0_);[Red]\(&quot;¥&quot;#,##0\)"/>
    <numFmt numFmtId="177" formatCode="ggge&quot;年&quot;m&quot;月&quot;d&quot;日&quot;"/>
    <numFmt numFmtId="178" formatCode="#,##0_ ;[Red]\-#,##0\ "/>
    <numFmt numFmtId="179" formatCode="&quot;Ver.&quot;yyyymmdd"/>
    <numFmt numFmtId="180" formatCode="\(#\)"/>
    <numFmt numFmtId="181" formatCode="000\-0000"/>
    <numFmt numFmtId="182" formatCode="#,##0_ "/>
    <numFmt numFmtId="183" formatCode="0_);[Red]\(0\)"/>
    <numFmt numFmtId="184" formatCode="0000000"/>
    <numFmt numFmtId="185" formatCode="&quot;Ver.&quot;@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0"/>
      <color rgb="FF0D0D0D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76" fontId="8" fillId="0" borderId="0" applyFont="0" applyFill="0" applyBorder="0" applyAlignment="0" applyProtection="0">
      <alignment vertical="center"/>
    </xf>
    <xf numFmtId="0" fontId="7" fillId="0" borderId="0"/>
    <xf numFmtId="0" fontId="6" fillId="0" borderId="0">
      <alignment vertical="center"/>
    </xf>
    <xf numFmtId="0" fontId="3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49" fontId="18" fillId="2" borderId="13" xfId="0" applyNumberFormat="1" applyFont="1" applyFill="1" applyBorder="1" applyAlignment="1" applyProtection="1">
      <alignment horizontal="left" vertical="center"/>
      <protection locked="0"/>
    </xf>
    <xf numFmtId="49" fontId="18" fillId="2" borderId="5" xfId="0" applyNumberFormat="1" applyFont="1" applyFill="1" applyBorder="1" applyAlignment="1" applyProtection="1">
      <alignment horizontal="left" vertical="center"/>
      <protection locked="0"/>
    </xf>
    <xf numFmtId="49" fontId="18" fillId="2" borderId="58" xfId="0" applyNumberFormat="1" applyFont="1" applyFill="1" applyBorder="1" applyAlignment="1" applyProtection="1">
      <alignment horizontal="left" vertical="center"/>
      <protection locked="0"/>
    </xf>
    <xf numFmtId="49" fontId="18" fillId="2" borderId="7" xfId="0" applyNumberFormat="1" applyFont="1" applyFill="1" applyBorder="1" applyAlignment="1" applyProtection="1">
      <alignment horizontal="left" vertical="center"/>
      <protection locked="0"/>
    </xf>
    <xf numFmtId="49" fontId="18" fillId="2" borderId="59" xfId="0" applyNumberFormat="1" applyFont="1" applyFill="1" applyBorder="1" applyAlignment="1" applyProtection="1">
      <alignment horizontal="left" vertical="center"/>
      <protection locked="0"/>
    </xf>
    <xf numFmtId="49" fontId="18" fillId="2" borderId="57" xfId="0" applyNumberFormat="1" applyFont="1" applyFill="1" applyBorder="1" applyAlignment="1" applyProtection="1">
      <alignment horizontal="left" vertical="center"/>
      <protection locked="0"/>
    </xf>
    <xf numFmtId="49" fontId="18" fillId="2" borderId="12" xfId="0" applyNumberFormat="1" applyFont="1" applyFill="1" applyBorder="1" applyAlignment="1" applyProtection="1">
      <alignment horizontal="left" vertical="center"/>
      <protection locked="0"/>
    </xf>
    <xf numFmtId="14" fontId="18" fillId="2" borderId="57" xfId="0" applyNumberFormat="1" applyFont="1" applyFill="1" applyBorder="1" applyAlignment="1" applyProtection="1">
      <alignment horizontal="left" vertical="center"/>
      <protection locked="0"/>
    </xf>
    <xf numFmtId="49" fontId="18" fillId="2" borderId="57" xfId="0" applyNumberFormat="1" applyFont="1" applyFill="1" applyBorder="1" applyAlignment="1" applyProtection="1">
      <alignment horizontal="left" vertical="center" shrinkToFit="1"/>
      <protection locked="0"/>
    </xf>
    <xf numFmtId="14" fontId="18" fillId="2" borderId="58" xfId="0" applyNumberFormat="1" applyFont="1" applyFill="1" applyBorder="1" applyAlignment="1" applyProtection="1">
      <alignment horizontal="left" vertical="center"/>
      <protection locked="0"/>
    </xf>
    <xf numFmtId="49" fontId="18" fillId="2" borderId="58" xfId="0" applyNumberFormat="1" applyFont="1" applyFill="1" applyBorder="1" applyAlignment="1" applyProtection="1">
      <alignment horizontal="left" vertical="center" shrinkToFit="1"/>
      <protection locked="0"/>
    </xf>
    <xf numFmtId="14" fontId="18" fillId="2" borderId="59" xfId="0" applyNumberFormat="1" applyFont="1" applyFill="1" applyBorder="1" applyAlignment="1" applyProtection="1">
      <alignment horizontal="left" vertical="center"/>
      <protection locked="0"/>
    </xf>
    <xf numFmtId="49" fontId="18" fillId="2" borderId="59" xfId="0" applyNumberFormat="1" applyFont="1" applyFill="1" applyBorder="1" applyAlignment="1" applyProtection="1">
      <alignment horizontal="left" vertical="center" shrinkToFit="1"/>
      <protection locked="0"/>
    </xf>
    <xf numFmtId="49" fontId="18" fillId="2" borderId="43" xfId="0" applyNumberFormat="1" applyFont="1" applyFill="1" applyBorder="1" applyAlignment="1" applyProtection="1">
      <alignment horizontal="center" vertical="center"/>
      <protection locked="0"/>
    </xf>
    <xf numFmtId="49" fontId="18" fillId="2" borderId="20" xfId="0" applyNumberFormat="1" applyFont="1" applyFill="1" applyBorder="1" applyAlignment="1" applyProtection="1">
      <alignment horizontal="center" vertical="center"/>
      <protection locked="0"/>
    </xf>
    <xf numFmtId="49" fontId="18" fillId="2" borderId="19" xfId="0" applyNumberFormat="1" applyFont="1" applyFill="1" applyBorder="1" applyAlignment="1" applyProtection="1">
      <alignment horizontal="center" vertical="center"/>
      <protection locked="0"/>
    </xf>
    <xf numFmtId="49" fontId="18" fillId="2" borderId="26" xfId="0" applyNumberFormat="1" applyFont="1" applyFill="1" applyBorder="1" applyAlignment="1" applyProtection="1">
      <alignment horizontal="center" vertical="center"/>
      <protection locked="0"/>
    </xf>
    <xf numFmtId="0" fontId="12" fillId="0" borderId="0" xfId="6" applyFont="1" applyProtection="1">
      <alignment vertical="center"/>
    </xf>
    <xf numFmtId="0" fontId="13" fillId="0" borderId="0" xfId="2" applyFont="1" applyProtection="1">
      <alignment vertical="center"/>
    </xf>
    <xf numFmtId="179" fontId="12" fillId="0" borderId="0" xfId="1" applyNumberFormat="1" applyFont="1" applyAlignment="1" applyProtection="1">
      <alignment vertical="top"/>
    </xf>
    <xf numFmtId="0" fontId="12" fillId="0" borderId="0" xfId="2" applyFont="1" applyProtection="1">
      <alignment vertical="center"/>
    </xf>
    <xf numFmtId="0" fontId="12" fillId="0" borderId="0" xfId="1" applyFont="1" applyProtection="1">
      <alignment vertical="center"/>
    </xf>
    <xf numFmtId="0" fontId="18" fillId="0" borderId="12" xfId="2" applyFont="1" applyBorder="1" applyProtection="1">
      <alignment vertical="center"/>
    </xf>
    <xf numFmtId="0" fontId="18" fillId="0" borderId="13" xfId="2" applyFont="1" applyBorder="1" applyProtection="1">
      <alignment vertical="center"/>
    </xf>
    <xf numFmtId="0" fontId="18" fillId="0" borderId="15" xfId="2" applyFont="1" applyBorder="1" applyProtection="1">
      <alignment vertical="center"/>
    </xf>
    <xf numFmtId="0" fontId="18" fillId="0" borderId="16" xfId="2" applyFont="1" applyBorder="1" applyProtection="1">
      <alignment vertical="center"/>
    </xf>
    <xf numFmtId="0" fontId="18" fillId="0" borderId="0" xfId="2" applyFont="1" applyProtection="1">
      <alignment vertical="center"/>
    </xf>
    <xf numFmtId="0" fontId="18" fillId="0" borderId="18" xfId="2" applyFont="1" applyBorder="1" applyProtection="1">
      <alignment vertical="center"/>
    </xf>
    <xf numFmtId="49" fontId="12" fillId="0" borderId="0" xfId="1" applyNumberFormat="1" applyFont="1" applyProtection="1">
      <alignment vertical="center"/>
    </xf>
    <xf numFmtId="0" fontId="18" fillId="0" borderId="14" xfId="2" applyFont="1" applyBorder="1" applyProtection="1">
      <alignment vertical="center"/>
    </xf>
    <xf numFmtId="0" fontId="18" fillId="0" borderId="10" xfId="2" applyFont="1" applyBorder="1" applyProtection="1">
      <alignment vertical="center"/>
    </xf>
    <xf numFmtId="0" fontId="18" fillId="0" borderId="11" xfId="2" applyFont="1" applyBorder="1" applyProtection="1">
      <alignment vertical="center"/>
    </xf>
    <xf numFmtId="0" fontId="15" fillId="0" borderId="16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2" fillId="0" borderId="13" xfId="0" applyFont="1" applyBorder="1" applyProtection="1">
      <alignment vertical="center"/>
    </xf>
    <xf numFmtId="0" fontId="12" fillId="0" borderId="15" xfId="0" applyFont="1" applyBorder="1" applyProtection="1">
      <alignment vertical="center"/>
    </xf>
    <xf numFmtId="0" fontId="12" fillId="0" borderId="0" xfId="0" applyFont="1" applyProtection="1">
      <alignment vertical="center"/>
    </xf>
    <xf numFmtId="0" fontId="12" fillId="0" borderId="18" xfId="0" applyFont="1" applyBorder="1" applyProtection="1">
      <alignment vertical="center"/>
    </xf>
    <xf numFmtId="180" fontId="12" fillId="0" borderId="16" xfId="0" applyNumberFormat="1" applyFont="1" applyBorder="1" applyProtection="1">
      <alignment vertical="center"/>
    </xf>
    <xf numFmtId="180" fontId="12" fillId="0" borderId="0" xfId="0" applyNumberFormat="1" applyFont="1" applyProtection="1">
      <alignment vertical="center"/>
    </xf>
    <xf numFmtId="181" fontId="12" fillId="0" borderId="0" xfId="0" applyNumberFormat="1" applyFont="1" applyProtection="1">
      <alignment vertical="center"/>
    </xf>
    <xf numFmtId="0" fontId="16" fillId="0" borderId="0" xfId="0" applyFont="1" applyAlignment="1" applyProtection="1">
      <alignment horizontal="right" vertical="top"/>
    </xf>
    <xf numFmtId="0" fontId="22" fillId="0" borderId="0" xfId="0" applyFont="1" applyAlignment="1" applyProtection="1">
      <alignment vertical="top"/>
    </xf>
    <xf numFmtId="0" fontId="12" fillId="0" borderId="16" xfId="0" applyFont="1" applyBorder="1" applyProtection="1">
      <alignment vertical="center"/>
    </xf>
    <xf numFmtId="0" fontId="14" fillId="0" borderId="18" xfId="0" applyFont="1" applyBorder="1" applyAlignment="1" applyProtection="1">
      <alignment vertical="top"/>
    </xf>
    <xf numFmtId="49" fontId="16" fillId="0" borderId="0" xfId="0" applyNumberFormat="1" applyFont="1" applyAlignment="1" applyProtection="1">
      <alignment horizontal="right" vertical="top"/>
    </xf>
    <xf numFmtId="181" fontId="16" fillId="0" borderId="0" xfId="0" applyNumberFormat="1" applyFont="1" applyAlignment="1" applyProtection="1">
      <alignment horizontal="right" vertical="top"/>
    </xf>
    <xf numFmtId="0" fontId="14" fillId="0" borderId="0" xfId="0" applyFont="1" applyAlignment="1" applyProtection="1">
      <alignment vertical="top"/>
    </xf>
    <xf numFmtId="0" fontId="12" fillId="0" borderId="0" xfId="0" applyFont="1" applyAlignment="1" applyProtection="1">
      <alignment vertical="top"/>
    </xf>
    <xf numFmtId="49" fontId="14" fillId="0" borderId="0" xfId="0" applyNumberFormat="1" applyFont="1" applyAlignment="1" applyProtection="1">
      <alignment vertical="top"/>
    </xf>
    <xf numFmtId="0" fontId="12" fillId="0" borderId="14" xfId="0" applyFont="1" applyBorder="1" applyProtection="1">
      <alignment vertical="center"/>
    </xf>
    <xf numFmtId="0" fontId="12" fillId="0" borderId="10" xfId="0" applyFont="1" applyBorder="1" applyProtection="1">
      <alignment vertical="center"/>
    </xf>
    <xf numFmtId="0" fontId="14" fillId="0" borderId="10" xfId="0" applyFont="1" applyBorder="1" applyAlignment="1" applyProtection="1">
      <alignment vertical="top"/>
    </xf>
    <xf numFmtId="0" fontId="12" fillId="0" borderId="11" xfId="0" applyFont="1" applyBorder="1" applyProtection="1">
      <alignment vertical="center"/>
    </xf>
    <xf numFmtId="49" fontId="12" fillId="0" borderId="0" xfId="2" applyNumberFormat="1" applyFont="1" applyProtection="1">
      <alignment vertical="center"/>
    </xf>
    <xf numFmtId="0" fontId="16" fillId="0" borderId="0" xfId="0" applyFont="1" applyProtection="1">
      <alignment vertical="center"/>
    </xf>
    <xf numFmtId="49" fontId="12" fillId="0" borderId="13" xfId="0" applyNumberFormat="1" applyFont="1" applyBorder="1" applyProtection="1">
      <alignment vertical="center"/>
    </xf>
    <xf numFmtId="0" fontId="12" fillId="0" borderId="18" xfId="2" applyFont="1" applyBorder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top"/>
    </xf>
    <xf numFmtId="177" fontId="16" fillId="0" borderId="0" xfId="0" applyNumberFormat="1" applyFont="1" applyAlignment="1" applyProtection="1">
      <alignment horizontal="right" vertical="top"/>
    </xf>
    <xf numFmtId="0" fontId="23" fillId="0" borderId="0" xfId="0" applyFont="1" applyAlignment="1" applyProtection="1">
      <alignment vertical="top"/>
    </xf>
    <xf numFmtId="49" fontId="14" fillId="0" borderId="10" xfId="0" applyNumberFormat="1" applyFont="1" applyBorder="1" applyAlignment="1" applyProtection="1">
      <alignment vertical="top"/>
    </xf>
    <xf numFmtId="0" fontId="17" fillId="0" borderId="16" xfId="0" applyFont="1" applyBorder="1" applyProtection="1">
      <alignment vertical="center"/>
    </xf>
    <xf numFmtId="0" fontId="17" fillId="0" borderId="0" xfId="0" applyFont="1" applyProtection="1">
      <alignment vertical="center"/>
    </xf>
    <xf numFmtId="183" fontId="12" fillId="0" borderId="0" xfId="1" applyNumberFormat="1" applyFont="1" applyProtection="1">
      <alignment vertical="center"/>
    </xf>
    <xf numFmtId="0" fontId="22" fillId="0" borderId="0" xfId="0" applyFont="1" applyProtection="1">
      <alignment vertical="center"/>
    </xf>
    <xf numFmtId="49" fontId="12" fillId="0" borderId="0" xfId="0" applyNumberFormat="1" applyFont="1" applyProtection="1">
      <alignment vertical="center"/>
    </xf>
    <xf numFmtId="0" fontId="12" fillId="0" borderId="14" xfId="2" applyFont="1" applyBorder="1" applyProtection="1">
      <alignment vertical="center"/>
    </xf>
    <xf numFmtId="0" fontId="12" fillId="0" borderId="10" xfId="2" applyFont="1" applyBorder="1" applyProtection="1">
      <alignment vertical="center"/>
    </xf>
    <xf numFmtId="0" fontId="15" fillId="0" borderId="16" xfId="0" applyFont="1" applyBorder="1" applyAlignment="1" applyProtection="1">
      <alignment horizontal="left" vertical="center" indent="1"/>
    </xf>
    <xf numFmtId="0" fontId="15" fillId="0" borderId="0" xfId="0" applyFont="1" applyAlignment="1" applyProtection="1">
      <alignment horizontal="left" vertical="center" indent="1"/>
    </xf>
    <xf numFmtId="0" fontId="12" fillId="0" borderId="13" xfId="2" applyFont="1" applyBorder="1" applyProtection="1">
      <alignment vertical="center"/>
    </xf>
    <xf numFmtId="0" fontId="12" fillId="0" borderId="15" xfId="2" applyFont="1" applyBorder="1" applyProtection="1">
      <alignment vertical="center"/>
    </xf>
    <xf numFmtId="182" fontId="12" fillId="0" borderId="0" xfId="0" applyNumberFormat="1" applyFont="1" applyProtection="1">
      <alignment vertical="center"/>
    </xf>
    <xf numFmtId="178" fontId="12" fillId="0" borderId="0" xfId="0" applyNumberFormat="1" applyFont="1" applyProtection="1">
      <alignment vertical="center"/>
    </xf>
    <xf numFmtId="180" fontId="12" fillId="0" borderId="0" xfId="0" applyNumberFormat="1" applyFont="1" applyAlignment="1" applyProtection="1">
      <alignment vertical="top"/>
    </xf>
    <xf numFmtId="0" fontId="12" fillId="0" borderId="0" xfId="2" applyFont="1" applyAlignment="1" applyProtection="1">
      <alignment vertical="top"/>
    </xf>
    <xf numFmtId="181" fontId="12" fillId="0" borderId="0" xfId="0" applyNumberFormat="1" applyFont="1" applyAlignment="1" applyProtection="1">
      <alignment horizontal="left" vertical="center"/>
    </xf>
    <xf numFmtId="0" fontId="16" fillId="0" borderId="0" xfId="0" applyFont="1" applyAlignment="1" applyProtection="1">
      <alignment vertical="top"/>
    </xf>
    <xf numFmtId="182" fontId="12" fillId="0" borderId="0" xfId="2" applyNumberFormat="1" applyFont="1" applyProtection="1">
      <alignment vertical="center"/>
    </xf>
    <xf numFmtId="181" fontId="12" fillId="0" borderId="16" xfId="0" applyNumberFormat="1" applyFont="1" applyBorder="1" applyProtection="1">
      <alignment vertical="center"/>
    </xf>
    <xf numFmtId="0" fontId="16" fillId="0" borderId="18" xfId="0" applyFont="1" applyBorder="1" applyAlignment="1" applyProtection="1">
      <alignment vertical="top"/>
    </xf>
    <xf numFmtId="0" fontId="22" fillId="0" borderId="0" xfId="2" applyFont="1" applyAlignment="1" applyProtection="1">
      <alignment vertical="top"/>
    </xf>
    <xf numFmtId="178" fontId="12" fillId="0" borderId="15" xfId="1" applyNumberFormat="1" applyFont="1" applyBorder="1" applyProtection="1">
      <alignment vertical="center"/>
    </xf>
    <xf numFmtId="178" fontId="12" fillId="0" borderId="18" xfId="1" applyNumberFormat="1" applyFont="1" applyBorder="1" applyProtection="1">
      <alignment vertical="center"/>
    </xf>
    <xf numFmtId="178" fontId="12" fillId="0" borderId="9" xfId="1" applyNumberFormat="1" applyFont="1" applyBorder="1" applyProtection="1">
      <alignment vertical="center"/>
    </xf>
    <xf numFmtId="0" fontId="16" fillId="0" borderId="0" xfId="2" applyFont="1" applyProtection="1">
      <alignment vertical="center"/>
    </xf>
    <xf numFmtId="178" fontId="12" fillId="0" borderId="0" xfId="2" applyNumberFormat="1" applyFont="1" applyProtection="1">
      <alignment vertical="center"/>
    </xf>
    <xf numFmtId="0" fontId="14" fillId="0" borderId="11" xfId="0" applyFont="1" applyBorder="1" applyAlignment="1" applyProtection="1">
      <alignment vertical="top"/>
    </xf>
    <xf numFmtId="0" fontId="15" fillId="0" borderId="14" xfId="0" applyFont="1" applyBorder="1" applyProtection="1">
      <alignment vertical="center"/>
    </xf>
    <xf numFmtId="49" fontId="12" fillId="0" borderId="0" xfId="1" applyNumberFormat="1" applyFont="1" applyAlignment="1" applyProtection="1">
      <alignment horizontal="left" vertical="center"/>
    </xf>
    <xf numFmtId="0" fontId="12" fillId="0" borderId="51" xfId="2" applyFont="1" applyBorder="1" applyAlignment="1" applyProtection="1">
      <alignment vertical="center" wrapText="1"/>
    </xf>
    <xf numFmtId="0" fontId="12" fillId="0" borderId="26" xfId="0" applyFont="1" applyBorder="1" applyAlignment="1" applyProtection="1">
      <alignment horizontal="center" vertical="center"/>
    </xf>
    <xf numFmtId="183" fontId="12" fillId="0" borderId="0" xfId="2" applyNumberFormat="1" applyFont="1" applyProtection="1">
      <alignment vertical="center"/>
    </xf>
    <xf numFmtId="0" fontId="12" fillId="0" borderId="16" xfId="2" applyFont="1" applyBorder="1" applyProtection="1">
      <alignment vertical="center"/>
    </xf>
    <xf numFmtId="0" fontId="12" fillId="0" borderId="18" xfId="1" applyFont="1" applyBorder="1" applyProtection="1">
      <alignment vertical="center"/>
    </xf>
    <xf numFmtId="49" fontId="18" fillId="0" borderId="51" xfId="3" applyNumberFormat="1" applyFont="1" applyBorder="1" applyAlignment="1" applyProtection="1">
      <alignment horizontal="center" vertical="top"/>
    </xf>
    <xf numFmtId="0" fontId="12" fillId="0" borderId="48" xfId="2" applyFont="1" applyBorder="1" applyProtection="1">
      <alignment vertical="center"/>
    </xf>
    <xf numFmtId="49" fontId="12" fillId="0" borderId="51" xfId="2" applyNumberFormat="1" applyFont="1" applyBorder="1" applyAlignment="1" applyProtection="1">
      <alignment horizontal="center" vertical="top"/>
    </xf>
    <xf numFmtId="0" fontId="12" fillId="0" borderId="11" xfId="2" applyFont="1" applyBorder="1" applyProtection="1">
      <alignment vertical="center"/>
    </xf>
    <xf numFmtId="49" fontId="12" fillId="0" borderId="0" xfId="0" applyNumberFormat="1" applyFont="1" applyAlignment="1" applyProtection="1">
      <alignment horizontal="right" vertical="top"/>
    </xf>
    <xf numFmtId="49" fontId="12" fillId="0" borderId="10" xfId="0" applyNumberFormat="1" applyFont="1" applyBorder="1" applyAlignment="1" applyProtection="1">
      <alignment vertical="top"/>
    </xf>
    <xf numFmtId="0" fontId="12" fillId="0" borderId="10" xfId="0" applyFont="1" applyBorder="1" applyAlignment="1" applyProtection="1">
      <alignment vertical="top"/>
    </xf>
    <xf numFmtId="49" fontId="12" fillId="0" borderId="0" xfId="0" applyNumberFormat="1" applyFont="1" applyAlignment="1" applyProtection="1">
      <alignment vertical="top"/>
    </xf>
    <xf numFmtId="0" fontId="18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top"/>
    </xf>
    <xf numFmtId="0" fontId="20" fillId="0" borderId="0" xfId="0" applyFont="1" applyProtection="1">
      <alignment vertical="center"/>
    </xf>
    <xf numFmtId="179" fontId="6" fillId="0" borderId="0" xfId="1" applyNumberFormat="1" applyFont="1" applyAlignment="1" applyProtection="1">
      <alignment vertical="top"/>
    </xf>
    <xf numFmtId="0" fontId="20" fillId="0" borderId="0" xfId="0" applyFont="1" applyAlignment="1" applyProtection="1">
      <alignment horizontal="left" vertical="center"/>
    </xf>
    <xf numFmtId="0" fontId="19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12" fillId="0" borderId="22" xfId="0" applyFont="1" applyBorder="1" applyAlignment="1" applyProtection="1">
      <alignment horizontal="center" vertical="center" textRotation="255"/>
    </xf>
    <xf numFmtId="0" fontId="12" fillId="0" borderId="22" xfId="0" applyFont="1" applyBorder="1" applyAlignment="1" applyProtection="1">
      <alignment horizontal="left" vertical="center"/>
    </xf>
    <xf numFmtId="0" fontId="12" fillId="0" borderId="22" xfId="0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left" vertical="center"/>
    </xf>
    <xf numFmtId="0" fontId="18" fillId="0" borderId="57" xfId="0" applyFont="1" applyBorder="1" applyProtection="1">
      <alignment vertical="center"/>
    </xf>
    <xf numFmtId="0" fontId="18" fillId="0" borderId="18" xfId="0" applyFont="1" applyBorder="1" applyProtection="1">
      <alignment vertical="center"/>
    </xf>
    <xf numFmtId="0" fontId="18" fillId="0" borderId="6" xfId="0" applyFont="1" applyBorder="1" applyProtection="1">
      <alignment vertical="center"/>
    </xf>
    <xf numFmtId="0" fontId="18" fillId="0" borderId="59" xfId="0" applyFont="1" applyBorder="1" applyProtection="1">
      <alignment vertical="center"/>
    </xf>
    <xf numFmtId="0" fontId="12" fillId="0" borderId="0" xfId="6" applyNumberFormat="1" applyFont="1" applyProtection="1">
      <alignment vertical="center"/>
    </xf>
    <xf numFmtId="0" fontId="12" fillId="0" borderId="0" xfId="1" applyNumberFormat="1" applyFont="1" applyProtection="1">
      <alignment vertical="center"/>
    </xf>
    <xf numFmtId="0" fontId="12" fillId="0" borderId="0" xfId="1" applyNumberFormat="1" applyFont="1" applyAlignment="1" applyProtection="1">
      <alignment horizontal="left" vertical="center"/>
    </xf>
    <xf numFmtId="0" fontId="18" fillId="0" borderId="0" xfId="0" applyNumberFormat="1" applyFont="1" applyAlignment="1" applyProtection="1">
      <alignment horizontal="left" vertical="center"/>
    </xf>
    <xf numFmtId="0" fontId="6" fillId="0" borderId="0" xfId="1" applyNumberFormat="1" applyFont="1" applyAlignment="1" applyProtection="1">
      <alignment horizontal="right" vertical="top"/>
    </xf>
    <xf numFmtId="0" fontId="6" fillId="0" borderId="0" xfId="1" applyNumberFormat="1" applyFont="1" applyAlignment="1" applyProtection="1">
      <alignment horizontal="right" vertical="top"/>
    </xf>
    <xf numFmtId="185" fontId="6" fillId="0" borderId="0" xfId="1" applyNumberFormat="1" applyFont="1" applyAlignment="1" applyProtection="1">
      <alignment horizontal="right" vertical="top"/>
    </xf>
    <xf numFmtId="177" fontId="12" fillId="0" borderId="22" xfId="0" applyNumberFormat="1" applyFont="1" applyBorder="1" applyAlignment="1" applyProtection="1">
      <alignment horizontal="center" vertical="center" wrapText="1"/>
    </xf>
    <xf numFmtId="38" fontId="18" fillId="2" borderId="17" xfId="1" applyNumberFormat="1" applyFont="1" applyFill="1" applyBorder="1" applyAlignment="1" applyProtection="1">
      <alignment horizontal="right" vertical="center"/>
      <protection locked="0"/>
    </xf>
    <xf numFmtId="38" fontId="18" fillId="2" borderId="1" xfId="1" applyNumberFormat="1" applyFont="1" applyFill="1" applyBorder="1" applyAlignment="1" applyProtection="1">
      <alignment horizontal="right" vertical="center"/>
      <protection locked="0"/>
    </xf>
    <xf numFmtId="38" fontId="18" fillId="2" borderId="2" xfId="1" applyNumberFormat="1" applyFont="1" applyFill="1" applyBorder="1" applyAlignment="1" applyProtection="1">
      <alignment horizontal="right" vertical="center"/>
      <protection locked="0"/>
    </xf>
    <xf numFmtId="38" fontId="18" fillId="2" borderId="60" xfId="1" applyNumberFormat="1" applyFont="1" applyFill="1" applyBorder="1" applyAlignment="1" applyProtection="1">
      <alignment horizontal="right" vertical="center"/>
      <protection locked="0"/>
    </xf>
    <xf numFmtId="38" fontId="18" fillId="2" borderId="61" xfId="1" applyNumberFormat="1" applyFont="1" applyFill="1" applyBorder="1" applyAlignment="1" applyProtection="1">
      <alignment horizontal="right" vertical="center"/>
      <protection locked="0"/>
    </xf>
    <xf numFmtId="38" fontId="18" fillId="2" borderId="62" xfId="1" applyNumberFormat="1" applyFont="1" applyFill="1" applyBorder="1" applyAlignment="1" applyProtection="1">
      <alignment horizontal="right" vertical="center"/>
      <protection locked="0"/>
    </xf>
    <xf numFmtId="38" fontId="12" fillId="0" borderId="23" xfId="1" applyNumberFormat="1" applyFont="1" applyBorder="1" applyAlignment="1" applyProtection="1">
      <alignment horizontal="right" vertical="center"/>
    </xf>
    <xf numFmtId="38" fontId="12" fillId="0" borderId="24" xfId="1" applyNumberFormat="1" applyFont="1" applyBorder="1" applyAlignment="1" applyProtection="1">
      <alignment horizontal="right" vertical="center"/>
    </xf>
    <xf numFmtId="38" fontId="12" fillId="0" borderId="25" xfId="1" applyNumberFormat="1" applyFont="1" applyBorder="1" applyAlignment="1" applyProtection="1">
      <alignment horizontal="right" vertical="center"/>
    </xf>
    <xf numFmtId="0" fontId="12" fillId="0" borderId="32" xfId="0" applyFont="1" applyBorder="1" applyProtection="1">
      <alignment vertical="center"/>
    </xf>
    <xf numFmtId="0" fontId="12" fillId="0" borderId="5" xfId="0" applyFont="1" applyBorder="1" applyProtection="1">
      <alignment vertical="center"/>
    </xf>
    <xf numFmtId="0" fontId="12" fillId="0" borderId="6" xfId="0" applyFont="1" applyBorder="1" applyProtection="1">
      <alignment vertical="center"/>
    </xf>
    <xf numFmtId="0" fontId="12" fillId="0" borderId="33" xfId="0" applyFont="1" applyBorder="1" applyProtection="1">
      <alignment vertical="center"/>
    </xf>
    <xf numFmtId="0" fontId="12" fillId="0" borderId="7" xfId="0" applyFont="1" applyBorder="1" applyProtection="1">
      <alignment vertical="center"/>
    </xf>
    <xf numFmtId="0" fontId="12" fillId="0" borderId="9" xfId="0" applyFont="1" applyBorder="1" applyProtection="1">
      <alignment vertical="center"/>
    </xf>
    <xf numFmtId="0" fontId="12" fillId="0" borderId="31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4" xfId="0" applyFont="1" applyBorder="1" applyProtection="1">
      <alignment vertical="center"/>
    </xf>
    <xf numFmtId="49" fontId="18" fillId="2" borderId="21" xfId="0" applyNumberFormat="1" applyFont="1" applyFill="1" applyBorder="1" applyAlignment="1" applyProtection="1">
      <alignment horizontal="left" vertical="top" wrapText="1"/>
      <protection locked="0"/>
    </xf>
    <xf numFmtId="49" fontId="18" fillId="2" borderId="1" xfId="0" applyNumberFormat="1" applyFont="1" applyFill="1" applyBorder="1" applyAlignment="1" applyProtection="1">
      <alignment horizontal="left" vertical="top" wrapText="1"/>
      <protection locked="0"/>
    </xf>
    <xf numFmtId="49" fontId="18" fillId="2" borderId="2" xfId="0" applyNumberFormat="1" applyFont="1" applyFill="1" applyBorder="1" applyAlignment="1" applyProtection="1">
      <alignment horizontal="left" vertical="top" wrapText="1"/>
      <protection locked="0"/>
    </xf>
    <xf numFmtId="0" fontId="12" fillId="0" borderId="21" xfId="0" applyFont="1" applyBorder="1" applyProtection="1">
      <alignment vertical="center"/>
    </xf>
    <xf numFmtId="0" fontId="12" fillId="0" borderId="1" xfId="0" applyFont="1" applyBorder="1" applyProtection="1">
      <alignment vertical="center"/>
    </xf>
    <xf numFmtId="0" fontId="12" fillId="0" borderId="2" xfId="0" applyFont="1" applyBorder="1" applyProtection="1">
      <alignment vertical="center"/>
    </xf>
    <xf numFmtId="0" fontId="12" fillId="0" borderId="31" xfId="0" applyFont="1" applyBorder="1" applyAlignment="1" applyProtection="1">
      <alignment vertical="center" wrapText="1"/>
    </xf>
    <xf numFmtId="0" fontId="12" fillId="0" borderId="3" xfId="0" applyFont="1" applyBorder="1" applyAlignment="1" applyProtection="1">
      <alignment vertical="center" wrapText="1"/>
    </xf>
    <xf numFmtId="0" fontId="12" fillId="0" borderId="4" xfId="0" applyFont="1" applyBorder="1" applyAlignment="1" applyProtection="1">
      <alignment vertical="center" wrapText="1"/>
    </xf>
    <xf numFmtId="0" fontId="12" fillId="0" borderId="29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21" xfId="0" applyFont="1" applyBorder="1" applyAlignment="1" applyProtection="1">
      <alignment vertical="top"/>
    </xf>
    <xf numFmtId="0" fontId="12" fillId="0" borderId="1" xfId="0" applyFont="1" applyBorder="1" applyAlignment="1" applyProtection="1">
      <alignment vertical="top"/>
    </xf>
    <xf numFmtId="0" fontId="12" fillId="0" borderId="28" xfId="0" applyFont="1" applyBorder="1" applyAlignment="1" applyProtection="1">
      <alignment vertical="top"/>
    </xf>
    <xf numFmtId="0" fontId="12" fillId="0" borderId="27" xfId="0" applyFont="1" applyBorder="1" applyProtection="1">
      <alignment vertical="center"/>
    </xf>
    <xf numFmtId="0" fontId="12" fillId="0" borderId="28" xfId="0" applyFont="1" applyBorder="1" applyProtection="1">
      <alignment vertical="center"/>
    </xf>
    <xf numFmtId="178" fontId="12" fillId="0" borderId="22" xfId="1" applyNumberFormat="1" applyFont="1" applyBorder="1" applyAlignment="1" applyProtection="1">
      <alignment horizontal="left" vertical="center" wrapText="1"/>
    </xf>
    <xf numFmtId="0" fontId="16" fillId="0" borderId="10" xfId="0" applyFont="1" applyBorder="1" applyAlignment="1" applyProtection="1">
      <alignment horizontal="left" vertical="center" wrapText="1"/>
    </xf>
    <xf numFmtId="178" fontId="18" fillId="2" borderId="1" xfId="1" applyNumberFormat="1" applyFont="1" applyFill="1" applyBorder="1" applyAlignment="1" applyProtection="1">
      <alignment horizontal="right" vertical="center"/>
      <protection locked="0"/>
    </xf>
    <xf numFmtId="178" fontId="18" fillId="2" borderId="2" xfId="1" applyNumberFormat="1" applyFont="1" applyFill="1" applyBorder="1" applyAlignment="1" applyProtection="1">
      <alignment horizontal="right" vertical="center"/>
      <protection locked="0"/>
    </xf>
    <xf numFmtId="178" fontId="12" fillId="0" borderId="57" xfId="1" applyNumberFormat="1" applyFont="1" applyBorder="1" applyAlignment="1" applyProtection="1">
      <alignment horizontal="left" vertical="center"/>
    </xf>
    <xf numFmtId="178" fontId="12" fillId="0" borderId="23" xfId="1" applyNumberFormat="1" applyFont="1" applyBorder="1" applyAlignment="1" applyProtection="1">
      <alignment horizontal="left" vertical="center"/>
    </xf>
    <xf numFmtId="178" fontId="12" fillId="0" borderId="24" xfId="1" applyNumberFormat="1" applyFont="1" applyBorder="1" applyAlignment="1" applyProtection="1">
      <alignment horizontal="left" vertical="center"/>
    </xf>
    <xf numFmtId="178" fontId="12" fillId="0" borderId="25" xfId="1" applyNumberFormat="1" applyFont="1" applyBorder="1" applyAlignment="1" applyProtection="1">
      <alignment horizontal="left" vertical="center"/>
    </xf>
    <xf numFmtId="178" fontId="18" fillId="2" borderId="61" xfId="1" applyNumberFormat="1" applyFont="1" applyFill="1" applyBorder="1" applyAlignment="1" applyProtection="1">
      <alignment horizontal="right" vertical="center"/>
      <protection locked="0"/>
    </xf>
    <xf numFmtId="178" fontId="18" fillId="2" borderId="62" xfId="1" applyNumberFormat="1" applyFont="1" applyFill="1" applyBorder="1" applyAlignment="1" applyProtection="1">
      <alignment horizontal="right" vertical="center"/>
      <protection locked="0"/>
    </xf>
    <xf numFmtId="14" fontId="18" fillId="2" borderId="55" xfId="0" applyNumberFormat="1" applyFont="1" applyFill="1" applyBorder="1" applyAlignment="1" applyProtection="1">
      <alignment horizontal="left" vertical="center"/>
      <protection locked="0"/>
    </xf>
    <xf numFmtId="177" fontId="18" fillId="2" borderId="7" xfId="0" applyNumberFormat="1" applyFont="1" applyFill="1" applyBorder="1" applyAlignment="1" applyProtection="1">
      <alignment horizontal="left" vertical="center"/>
      <protection locked="0"/>
    </xf>
    <xf numFmtId="49" fontId="12" fillId="0" borderId="42" xfId="0" quotePrefix="1" applyNumberFormat="1" applyFont="1" applyBorder="1" applyAlignment="1" applyProtection="1">
      <alignment horizontal="center" vertical="top"/>
    </xf>
    <xf numFmtId="49" fontId="12" fillId="0" borderId="40" xfId="0" applyNumberFormat="1" applyFont="1" applyBorder="1" applyAlignment="1" applyProtection="1">
      <alignment horizontal="center" vertical="top"/>
    </xf>
    <xf numFmtId="49" fontId="12" fillId="0" borderId="41" xfId="0" applyNumberFormat="1" applyFont="1" applyBorder="1" applyAlignment="1" applyProtection="1">
      <alignment horizontal="center" vertical="top"/>
    </xf>
    <xf numFmtId="49" fontId="12" fillId="0" borderId="44" xfId="0" quotePrefix="1" applyNumberFormat="1" applyFont="1" applyBorder="1" applyAlignment="1" applyProtection="1">
      <alignment horizontal="center" vertical="top"/>
    </xf>
    <xf numFmtId="49" fontId="12" fillId="0" borderId="54" xfId="0" applyNumberFormat="1" applyFont="1" applyBorder="1" applyAlignment="1" applyProtection="1">
      <alignment horizontal="center" vertical="top"/>
    </xf>
    <xf numFmtId="49" fontId="12" fillId="0" borderId="20" xfId="0" applyNumberFormat="1" applyFont="1" applyBorder="1" applyAlignment="1" applyProtection="1">
      <alignment horizontal="left" vertical="center"/>
    </xf>
    <xf numFmtId="49" fontId="12" fillId="0" borderId="19" xfId="0" quotePrefix="1" applyNumberFormat="1" applyFont="1" applyBorder="1" applyAlignment="1" applyProtection="1">
      <alignment horizontal="left" vertical="center"/>
    </xf>
    <xf numFmtId="49" fontId="12" fillId="0" borderId="19" xfId="0" applyNumberFormat="1" applyFont="1" applyBorder="1" applyAlignment="1" applyProtection="1">
      <alignment horizontal="left" vertical="center"/>
    </xf>
    <xf numFmtId="49" fontId="12" fillId="0" borderId="43" xfId="0" applyNumberFormat="1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17" xfId="0" applyFont="1" applyBorder="1" applyAlignment="1" applyProtection="1">
      <alignment horizontal="left" vertical="center"/>
    </xf>
    <xf numFmtId="0" fontId="12" fillId="0" borderId="37" xfId="0" applyFont="1" applyBorder="1" applyAlignment="1" applyProtection="1">
      <alignment horizontal="left" vertical="top" wrapText="1"/>
    </xf>
    <xf numFmtId="0" fontId="12" fillId="0" borderId="43" xfId="0" applyFont="1" applyBorder="1" applyAlignment="1" applyProtection="1">
      <alignment horizontal="left" vertical="top" wrapText="1"/>
    </xf>
    <xf numFmtId="0" fontId="12" fillId="0" borderId="27" xfId="0" applyFont="1" applyBorder="1" applyAlignment="1" applyProtection="1">
      <alignment horizontal="left" vertical="top" wrapText="1"/>
    </xf>
    <xf numFmtId="0" fontId="12" fillId="0" borderId="20" xfId="0" applyFont="1" applyBorder="1" applyAlignment="1" applyProtection="1">
      <alignment horizontal="left" vertical="top" wrapText="1"/>
    </xf>
    <xf numFmtId="0" fontId="12" fillId="0" borderId="36" xfId="0" applyFont="1" applyBorder="1" applyAlignment="1" applyProtection="1">
      <alignment horizontal="left" vertical="top" wrapText="1"/>
    </xf>
    <xf numFmtId="0" fontId="12" fillId="0" borderId="39" xfId="0" applyFont="1" applyBorder="1" applyAlignment="1" applyProtection="1">
      <alignment horizontal="left" vertical="top" wrapText="1"/>
    </xf>
    <xf numFmtId="0" fontId="12" fillId="0" borderId="29" xfId="0" applyFont="1" applyBorder="1" applyAlignment="1" applyProtection="1">
      <alignment horizontal="left" vertical="top" wrapText="1"/>
    </xf>
    <xf numFmtId="0" fontId="12" fillId="0" borderId="30" xfId="0" applyFont="1" applyBorder="1" applyAlignment="1" applyProtection="1">
      <alignment horizontal="left" vertical="top" wrapText="1"/>
    </xf>
    <xf numFmtId="0" fontId="12" fillId="0" borderId="8" xfId="0" applyFont="1" applyBorder="1" applyAlignment="1" applyProtection="1">
      <alignment horizontal="left" vertical="top" wrapText="1"/>
    </xf>
    <xf numFmtId="0" fontId="12" fillId="0" borderId="19" xfId="0" applyFont="1" applyBorder="1" applyAlignment="1" applyProtection="1">
      <alignment horizontal="left" vertical="top" wrapText="1"/>
    </xf>
    <xf numFmtId="0" fontId="12" fillId="0" borderId="35" xfId="0" applyFont="1" applyBorder="1" applyAlignment="1" applyProtection="1">
      <alignment horizontal="left" vertical="top" wrapText="1"/>
    </xf>
    <xf numFmtId="0" fontId="12" fillId="0" borderId="34" xfId="0" applyFont="1" applyBorder="1" applyAlignment="1" applyProtection="1">
      <alignment horizontal="left" vertical="top" wrapText="1"/>
    </xf>
    <xf numFmtId="0" fontId="12" fillId="0" borderId="45" xfId="0" applyFont="1" applyBorder="1" applyAlignment="1" applyProtection="1">
      <alignment horizontal="left" vertical="top" wrapText="1"/>
    </xf>
    <xf numFmtId="0" fontId="12" fillId="0" borderId="38" xfId="0" applyFont="1" applyBorder="1" applyAlignment="1" applyProtection="1">
      <alignment horizontal="left" vertical="top" wrapText="1"/>
    </xf>
    <xf numFmtId="0" fontId="12" fillId="0" borderId="56" xfId="0" applyFont="1" applyBorder="1" applyAlignment="1" applyProtection="1">
      <alignment horizontal="left" vertical="top" wrapText="1"/>
    </xf>
    <xf numFmtId="0" fontId="12" fillId="0" borderId="46" xfId="0" applyFont="1" applyBorder="1" applyAlignment="1" applyProtection="1">
      <alignment horizontal="left" vertical="top" wrapText="1"/>
    </xf>
    <xf numFmtId="0" fontId="12" fillId="0" borderId="2" xfId="0" applyFont="1" applyBorder="1" applyAlignment="1" applyProtection="1">
      <alignment horizontal="left" vertical="center"/>
    </xf>
    <xf numFmtId="0" fontId="12" fillId="0" borderId="51" xfId="0" applyFont="1" applyBorder="1" applyAlignment="1" applyProtection="1">
      <alignment horizontal="left" vertical="center"/>
    </xf>
    <xf numFmtId="49" fontId="12" fillId="0" borderId="50" xfId="0" applyNumberFormat="1" applyFont="1" applyBorder="1" applyAlignment="1" applyProtection="1">
      <alignment horizontal="left" vertical="center"/>
    </xf>
    <xf numFmtId="0" fontId="15" fillId="0" borderId="12" xfId="0" applyFont="1" applyBorder="1" applyAlignment="1" applyProtection="1">
      <alignment horizontal="left" vertical="center" indent="1"/>
    </xf>
    <xf numFmtId="0" fontId="15" fillId="0" borderId="13" xfId="0" applyFont="1" applyBorder="1" applyAlignment="1" applyProtection="1">
      <alignment horizontal="left" vertical="center" indent="1"/>
    </xf>
    <xf numFmtId="0" fontId="15" fillId="0" borderId="15" xfId="0" applyFont="1" applyBorder="1" applyAlignment="1" applyProtection="1">
      <alignment horizontal="left" vertical="center" indent="1"/>
    </xf>
    <xf numFmtId="0" fontId="12" fillId="0" borderId="21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0" fontId="12" fillId="0" borderId="28" xfId="0" applyFont="1" applyBorder="1" applyAlignment="1" applyProtection="1">
      <alignment horizontal="left" vertical="center"/>
    </xf>
    <xf numFmtId="49" fontId="12" fillId="0" borderId="47" xfId="0" quotePrefix="1" applyNumberFormat="1" applyFont="1" applyBorder="1" applyAlignment="1" applyProtection="1">
      <alignment horizontal="center" vertical="top"/>
    </xf>
    <xf numFmtId="49" fontId="12" fillId="0" borderId="53" xfId="0" quotePrefix="1" applyNumberFormat="1" applyFont="1" applyBorder="1" applyAlignment="1" applyProtection="1">
      <alignment horizontal="center" vertical="top"/>
    </xf>
    <xf numFmtId="49" fontId="12" fillId="0" borderId="52" xfId="0" quotePrefix="1" applyNumberFormat="1" applyFont="1" applyBorder="1" applyAlignment="1" applyProtection="1">
      <alignment horizontal="center" vertical="top"/>
    </xf>
    <xf numFmtId="49" fontId="12" fillId="0" borderId="16" xfId="2" applyNumberFormat="1" applyFont="1" applyBorder="1" applyAlignment="1" applyProtection="1">
      <alignment horizontal="center" vertical="top"/>
    </xf>
    <xf numFmtId="49" fontId="12" fillId="0" borderId="14" xfId="2" applyNumberFormat="1" applyFont="1" applyBorder="1" applyAlignment="1" applyProtection="1">
      <alignment horizontal="center" vertical="top"/>
    </xf>
    <xf numFmtId="49" fontId="12" fillId="0" borderId="53" xfId="2" applyNumberFormat="1" applyFont="1" applyBorder="1" applyAlignment="1" applyProtection="1">
      <alignment horizontal="center" vertical="top"/>
    </xf>
    <xf numFmtId="49" fontId="12" fillId="0" borderId="52" xfId="2" applyNumberFormat="1" applyFont="1" applyBorder="1" applyAlignment="1" applyProtection="1">
      <alignment horizontal="center" vertical="top"/>
    </xf>
    <xf numFmtId="0" fontId="12" fillId="0" borderId="21" xfId="2" applyFont="1" applyBorder="1" applyAlignment="1" applyProtection="1">
      <alignment horizontal="left" vertical="top" wrapText="1"/>
    </xf>
    <xf numFmtId="0" fontId="12" fillId="0" borderId="28" xfId="2" applyFont="1" applyBorder="1" applyAlignment="1" applyProtection="1">
      <alignment horizontal="left" vertical="top" wrapText="1"/>
    </xf>
    <xf numFmtId="0" fontId="16" fillId="0" borderId="0" xfId="2" applyFont="1" applyAlignment="1" applyProtection="1">
      <alignment horizontal="left" vertical="top" wrapText="1"/>
    </xf>
    <xf numFmtId="0" fontId="18" fillId="0" borderId="0" xfId="3" applyFont="1" applyAlignment="1" applyProtection="1">
      <alignment horizontal="left" vertical="top" wrapText="1"/>
    </xf>
    <xf numFmtId="0" fontId="18" fillId="0" borderId="38" xfId="3" applyFont="1" applyBorder="1" applyAlignment="1" applyProtection="1">
      <alignment horizontal="left" vertical="top" wrapText="1"/>
    </xf>
    <xf numFmtId="0" fontId="18" fillId="0" borderId="10" xfId="3" applyFont="1" applyBorder="1" applyAlignment="1" applyProtection="1">
      <alignment horizontal="left" vertical="top" wrapText="1"/>
    </xf>
    <xf numFmtId="0" fontId="18" fillId="0" borderId="46" xfId="3" applyFont="1" applyBorder="1" applyAlignment="1" applyProtection="1">
      <alignment horizontal="left" vertical="top" wrapText="1"/>
    </xf>
    <xf numFmtId="49" fontId="18" fillId="0" borderId="47" xfId="3" applyNumberFormat="1" applyFont="1" applyBorder="1" applyAlignment="1" applyProtection="1">
      <alignment horizontal="center" vertical="top"/>
    </xf>
    <xf numFmtId="49" fontId="18" fillId="0" borderId="53" xfId="3" applyNumberFormat="1" applyFont="1" applyBorder="1" applyAlignment="1" applyProtection="1">
      <alignment horizontal="center" vertical="top"/>
    </xf>
    <xf numFmtId="49" fontId="18" fillId="0" borderId="52" xfId="3" applyNumberFormat="1" applyFont="1" applyBorder="1" applyAlignment="1" applyProtection="1">
      <alignment horizontal="center" vertical="top"/>
    </xf>
    <xf numFmtId="0" fontId="18" fillId="0" borderId="45" xfId="3" applyFont="1" applyBorder="1" applyAlignment="1" applyProtection="1">
      <alignment horizontal="left" vertical="top" wrapText="1"/>
    </xf>
    <xf numFmtId="0" fontId="18" fillId="0" borderId="56" xfId="3" applyFont="1" applyBorder="1" applyAlignment="1" applyProtection="1">
      <alignment horizontal="left" vertical="top" wrapText="1"/>
    </xf>
    <xf numFmtId="0" fontId="12" fillId="0" borderId="0" xfId="2" applyFont="1" applyAlignment="1" applyProtection="1">
      <alignment horizontal="left" vertical="top" wrapText="1"/>
    </xf>
    <xf numFmtId="0" fontId="12" fillId="0" borderId="38" xfId="2" applyFont="1" applyBorder="1" applyAlignment="1" applyProtection="1">
      <alignment horizontal="left" vertical="top" wrapText="1"/>
    </xf>
    <xf numFmtId="0" fontId="12" fillId="0" borderId="10" xfId="2" applyFont="1" applyBorder="1" applyAlignment="1" applyProtection="1">
      <alignment horizontal="left" vertical="top" wrapText="1"/>
    </xf>
    <xf numFmtId="0" fontId="12" fillId="0" borderId="46" xfId="2" applyFont="1" applyBorder="1" applyAlignment="1" applyProtection="1">
      <alignment horizontal="left" vertical="top" wrapText="1"/>
    </xf>
    <xf numFmtId="0" fontId="12" fillId="0" borderId="45" xfId="2" applyFont="1" applyBorder="1" applyAlignment="1" applyProtection="1">
      <alignment horizontal="left" vertical="top" wrapText="1"/>
    </xf>
    <xf numFmtId="0" fontId="12" fillId="0" borderId="56" xfId="2" applyFont="1" applyBorder="1" applyAlignment="1" applyProtection="1">
      <alignment horizontal="left" vertical="top" wrapText="1"/>
    </xf>
    <xf numFmtId="49" fontId="12" fillId="0" borderId="47" xfId="2" applyNumberFormat="1" applyFont="1" applyBorder="1" applyAlignment="1" applyProtection="1">
      <alignment horizontal="center" vertical="top"/>
    </xf>
    <xf numFmtId="0" fontId="18" fillId="0" borderId="21" xfId="3" applyFont="1" applyBorder="1" applyAlignment="1" applyProtection="1">
      <alignment horizontal="left" vertical="top" wrapText="1"/>
    </xf>
    <xf numFmtId="0" fontId="18" fillId="0" borderId="28" xfId="3" applyFont="1" applyBorder="1" applyAlignment="1" applyProtection="1">
      <alignment horizontal="left" vertical="top" wrapText="1"/>
    </xf>
    <xf numFmtId="0" fontId="18" fillId="0" borderId="13" xfId="3" applyFont="1" applyBorder="1" applyAlignment="1" applyProtection="1">
      <alignment horizontal="left" vertical="top" wrapText="1"/>
    </xf>
    <xf numFmtId="0" fontId="18" fillId="0" borderId="34" xfId="3" applyFont="1" applyBorder="1" applyAlignment="1" applyProtection="1">
      <alignment horizontal="left" vertical="top" wrapText="1"/>
    </xf>
    <xf numFmtId="49" fontId="12" fillId="0" borderId="26" xfId="0" applyNumberFormat="1" applyFont="1" applyBorder="1" applyAlignment="1" applyProtection="1">
      <alignment horizontal="left" vertical="center"/>
    </xf>
    <xf numFmtId="49" fontId="12" fillId="0" borderId="20" xfId="0" quotePrefix="1" applyNumberFormat="1" applyFont="1" applyBorder="1" applyAlignment="1" applyProtection="1">
      <alignment horizontal="left" vertical="center"/>
    </xf>
    <xf numFmtId="49" fontId="12" fillId="0" borderId="26" xfId="0" quotePrefix="1" applyNumberFormat="1" applyFont="1" applyBorder="1" applyAlignment="1" applyProtection="1">
      <alignment horizontal="left" vertical="top"/>
    </xf>
    <xf numFmtId="49" fontId="12" fillId="0" borderId="26" xfId="0" applyNumberFormat="1" applyFont="1" applyBorder="1" applyAlignment="1" applyProtection="1">
      <alignment horizontal="left" vertical="top"/>
    </xf>
    <xf numFmtId="49" fontId="12" fillId="0" borderId="53" xfId="0" applyNumberFormat="1" applyFont="1" applyBorder="1" applyAlignment="1" applyProtection="1">
      <alignment horizontal="center" vertical="top"/>
    </xf>
    <xf numFmtId="0" fontId="18" fillId="0" borderId="29" xfId="3" applyFont="1" applyBorder="1" applyAlignment="1" applyProtection="1">
      <alignment horizontal="left" vertical="top" wrapText="1"/>
    </xf>
    <xf numFmtId="0" fontId="18" fillId="0" borderId="30" xfId="3" applyFont="1" applyBorder="1" applyAlignment="1" applyProtection="1">
      <alignment horizontal="left" vertical="top" wrapText="1"/>
    </xf>
    <xf numFmtId="0" fontId="18" fillId="0" borderId="27" xfId="3" applyFont="1" applyBorder="1" applyAlignment="1" applyProtection="1">
      <alignment horizontal="left" vertical="top" wrapText="1"/>
    </xf>
    <xf numFmtId="0" fontId="18" fillId="0" borderId="20" xfId="3" applyFont="1" applyBorder="1" applyAlignment="1" applyProtection="1">
      <alignment horizontal="left" vertical="top" wrapText="1"/>
    </xf>
    <xf numFmtId="0" fontId="18" fillId="0" borderId="8" xfId="3" applyFont="1" applyBorder="1" applyAlignment="1" applyProtection="1">
      <alignment horizontal="left" vertical="top" wrapText="1"/>
    </xf>
    <xf numFmtId="0" fontId="18" fillId="0" borderId="19" xfId="3" applyFont="1" applyBorder="1" applyAlignment="1" applyProtection="1">
      <alignment horizontal="left" vertical="top" wrapText="1"/>
    </xf>
    <xf numFmtId="0" fontId="18" fillId="0" borderId="37" xfId="3" applyFont="1" applyBorder="1" applyAlignment="1" applyProtection="1">
      <alignment horizontal="left" vertical="top" wrapText="1"/>
    </xf>
    <xf numFmtId="0" fontId="18" fillId="0" borderId="43" xfId="3" applyFont="1" applyBorder="1" applyAlignment="1" applyProtection="1">
      <alignment horizontal="left" vertical="top" wrapText="1"/>
    </xf>
    <xf numFmtId="0" fontId="18" fillId="0" borderId="36" xfId="3" applyFont="1" applyBorder="1" applyAlignment="1" applyProtection="1">
      <alignment horizontal="left" vertical="top" wrapText="1"/>
    </xf>
    <xf numFmtId="0" fontId="18" fillId="0" borderId="39" xfId="3" applyFont="1" applyBorder="1" applyAlignment="1" applyProtection="1">
      <alignment horizontal="left" vertical="top" wrapText="1"/>
    </xf>
    <xf numFmtId="49" fontId="12" fillId="0" borderId="47" xfId="0" applyNumberFormat="1" applyFont="1" applyBorder="1" applyAlignment="1" applyProtection="1">
      <alignment horizontal="center" vertical="top"/>
    </xf>
    <xf numFmtId="49" fontId="12" fillId="0" borderId="52" xfId="0" applyNumberFormat="1" applyFont="1" applyBorder="1" applyAlignment="1" applyProtection="1">
      <alignment horizontal="center" vertical="top"/>
    </xf>
    <xf numFmtId="49" fontId="18" fillId="2" borderId="0" xfId="0" applyNumberFormat="1" applyFont="1" applyFill="1" applyAlignment="1" applyProtection="1">
      <alignment horizontal="left" vertical="center" shrinkToFit="1"/>
      <protection locked="0"/>
    </xf>
    <xf numFmtId="0" fontId="12" fillId="0" borderId="49" xfId="0" applyFont="1" applyBorder="1" applyProtection="1">
      <alignment vertical="center"/>
    </xf>
    <xf numFmtId="0" fontId="18" fillId="0" borderId="37" xfId="0" applyFont="1" applyBorder="1" applyAlignment="1" applyProtection="1">
      <alignment horizontal="left" vertical="top" wrapText="1"/>
    </xf>
    <xf numFmtId="0" fontId="18" fillId="0" borderId="43" xfId="0" applyFont="1" applyBorder="1" applyAlignment="1" applyProtection="1">
      <alignment horizontal="left" vertical="top" wrapText="1"/>
    </xf>
    <xf numFmtId="0" fontId="18" fillId="0" borderId="27" xfId="0" applyFont="1" applyBorder="1" applyAlignment="1" applyProtection="1">
      <alignment horizontal="left" vertical="top" wrapText="1"/>
    </xf>
    <xf numFmtId="0" fontId="18" fillId="0" borderId="20" xfId="0" applyFont="1" applyBorder="1" applyAlignment="1" applyProtection="1">
      <alignment horizontal="left" vertical="top" wrapText="1"/>
    </xf>
    <xf numFmtId="0" fontId="18" fillId="0" borderId="8" xfId="0" applyFont="1" applyBorder="1" applyAlignment="1" applyProtection="1">
      <alignment horizontal="left" vertical="top" wrapText="1"/>
    </xf>
    <xf numFmtId="0" fontId="18" fillId="0" borderId="19" xfId="0" applyFont="1" applyBorder="1" applyAlignment="1" applyProtection="1">
      <alignment horizontal="left" vertical="top" wrapText="1"/>
    </xf>
    <xf numFmtId="0" fontId="22" fillId="0" borderId="0" xfId="0" applyFont="1" applyAlignment="1" applyProtection="1">
      <alignment horizontal="left" vertical="center" wrapText="1"/>
    </xf>
    <xf numFmtId="184" fontId="18" fillId="2" borderId="0" xfId="0" applyNumberFormat="1" applyFont="1" applyFill="1" applyAlignment="1" applyProtection="1">
      <alignment horizontal="left" vertical="center"/>
      <protection locked="0"/>
    </xf>
    <xf numFmtId="181" fontId="18" fillId="2" borderId="0" xfId="0" applyNumberFormat="1" applyFont="1" applyFill="1" applyAlignment="1" applyProtection="1">
      <alignment horizontal="left" vertical="center"/>
      <protection locked="0"/>
    </xf>
    <xf numFmtId="49" fontId="18" fillId="2" borderId="0" xfId="0" applyNumberFormat="1" applyFont="1" applyFill="1" applyAlignment="1" applyProtection="1">
      <alignment horizontal="left" vertical="center"/>
      <protection locked="0"/>
    </xf>
    <xf numFmtId="0" fontId="22" fillId="0" borderId="0" xfId="0" applyFont="1" applyAlignment="1" applyProtection="1">
      <alignment vertical="top" wrapText="1"/>
    </xf>
    <xf numFmtId="0" fontId="22" fillId="0" borderId="0" xfId="0" applyFont="1" applyAlignment="1" applyProtection="1">
      <alignment vertical="top"/>
    </xf>
    <xf numFmtId="38" fontId="18" fillId="2" borderId="55" xfId="0" applyNumberFormat="1" applyFont="1" applyFill="1" applyBorder="1" applyAlignment="1" applyProtection="1">
      <alignment horizontal="right" vertical="center"/>
      <protection locked="0"/>
    </xf>
    <xf numFmtId="182" fontId="18" fillId="2" borderId="7" xfId="0" applyNumberFormat="1" applyFont="1" applyFill="1" applyBorder="1" applyAlignment="1" applyProtection="1">
      <alignment horizontal="right" vertical="center"/>
      <protection locked="0"/>
    </xf>
    <xf numFmtId="182" fontId="18" fillId="2" borderId="9" xfId="0" applyNumberFormat="1" applyFont="1" applyFill="1" applyBorder="1" applyAlignment="1" applyProtection="1">
      <alignment horizontal="right" vertical="center"/>
      <protection locked="0"/>
    </xf>
    <xf numFmtId="14" fontId="18" fillId="2" borderId="49" xfId="0" applyNumberFormat="1" applyFont="1" applyFill="1" applyBorder="1" applyAlignment="1" applyProtection="1">
      <alignment horizontal="left" vertical="center"/>
      <protection locked="0"/>
    </xf>
    <xf numFmtId="177" fontId="18" fillId="2" borderId="3" xfId="0" applyNumberFormat="1" applyFont="1" applyFill="1" applyBorder="1" applyAlignment="1" applyProtection="1">
      <alignment horizontal="left" vertical="center"/>
      <protection locked="0"/>
    </xf>
    <xf numFmtId="178" fontId="12" fillId="0" borderId="24" xfId="1" applyNumberFormat="1" applyFont="1" applyBorder="1" applyAlignment="1" applyProtection="1">
      <alignment horizontal="right" vertical="center"/>
    </xf>
    <xf numFmtId="178" fontId="12" fillId="0" borderId="25" xfId="1" applyNumberFormat="1" applyFont="1" applyBorder="1" applyAlignment="1" applyProtection="1">
      <alignment horizontal="right" vertical="center"/>
    </xf>
    <xf numFmtId="177" fontId="12" fillId="0" borderId="17" xfId="0" applyNumberFormat="1" applyFont="1" applyBorder="1" applyAlignment="1" applyProtection="1">
      <alignment horizontal="center" vertical="center"/>
    </xf>
    <xf numFmtId="177" fontId="12" fillId="0" borderId="1" xfId="0" applyNumberFormat="1" applyFont="1" applyBorder="1" applyAlignment="1" applyProtection="1">
      <alignment horizontal="center" vertical="center"/>
    </xf>
    <xf numFmtId="177" fontId="12" fillId="0" borderId="2" xfId="0" applyNumberFormat="1" applyFont="1" applyBorder="1" applyAlignment="1" applyProtection="1">
      <alignment horizontal="center" vertical="center"/>
    </xf>
    <xf numFmtId="0" fontId="12" fillId="0" borderId="55" xfId="0" applyFont="1" applyBorder="1" applyProtection="1">
      <alignment vertical="center"/>
    </xf>
    <xf numFmtId="0" fontId="12" fillId="0" borderId="17" xfId="1" applyFont="1" applyBorder="1" applyAlignment="1" applyProtection="1">
      <alignment horizontal="center" vertical="center"/>
    </xf>
    <xf numFmtId="0" fontId="12" fillId="0" borderId="1" xfId="1" applyFont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center" vertical="center"/>
    </xf>
    <xf numFmtId="38" fontId="18" fillId="2" borderId="0" xfId="0" applyNumberFormat="1" applyFont="1" applyFill="1" applyAlignment="1" applyProtection="1">
      <alignment horizontal="right" vertical="center"/>
      <protection locked="0"/>
    </xf>
    <xf numFmtId="178" fontId="18" fillId="2" borderId="0" xfId="0" applyNumberFormat="1" applyFont="1" applyFill="1" applyAlignment="1" applyProtection="1">
      <alignment horizontal="right" vertical="center"/>
      <protection locked="0"/>
    </xf>
    <xf numFmtId="178" fontId="12" fillId="0" borderId="22" xfId="1" applyNumberFormat="1" applyFont="1" applyBorder="1" applyAlignment="1" applyProtection="1">
      <alignment horizontal="left" vertical="center"/>
    </xf>
    <xf numFmtId="0" fontId="18" fillId="2" borderId="0" xfId="0" applyFont="1" applyFill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top" wrapText="1"/>
    </xf>
    <xf numFmtId="38" fontId="18" fillId="2" borderId="49" xfId="0" applyNumberFormat="1" applyFont="1" applyFill="1" applyBorder="1" applyAlignment="1" applyProtection="1">
      <alignment horizontal="right" vertical="center"/>
      <protection locked="0"/>
    </xf>
    <xf numFmtId="182" fontId="18" fillId="2" borderId="3" xfId="0" applyNumberFormat="1" applyFont="1" applyFill="1" applyBorder="1" applyAlignment="1" applyProtection="1">
      <alignment horizontal="right" vertical="center"/>
      <protection locked="0"/>
    </xf>
    <xf numFmtId="182" fontId="18" fillId="2" borderId="4" xfId="0" applyNumberFormat="1" applyFont="1" applyFill="1" applyBorder="1" applyAlignment="1" applyProtection="1">
      <alignment horizontal="right" vertical="center"/>
      <protection locked="0"/>
    </xf>
    <xf numFmtId="0" fontId="12" fillId="0" borderId="35" xfId="0" applyFont="1" applyBorder="1" applyAlignment="1" applyProtection="1">
      <alignment horizontal="left" vertical="center"/>
    </xf>
    <xf numFmtId="0" fontId="12" fillId="0" borderId="13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182" fontId="18" fillId="2" borderId="0" xfId="0" applyNumberFormat="1" applyFont="1" applyFill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top" wrapText="1"/>
    </xf>
    <xf numFmtId="0" fontId="12" fillId="0" borderId="0" xfId="0" applyFont="1" applyAlignment="1" applyProtection="1">
      <alignment vertical="top"/>
    </xf>
    <xf numFmtId="0" fontId="16" fillId="0" borderId="0" xfId="0" applyFont="1" applyAlignment="1" applyProtection="1">
      <alignment horizontal="left" vertical="top" wrapText="1"/>
    </xf>
  </cellXfs>
  <cellStyles count="18">
    <cellStyle name="ハイパーリンク 2" xfId="15"/>
    <cellStyle name="桁区切り 2" xfId="4"/>
    <cellStyle name="桁区切り 2 2" xfId="13"/>
    <cellStyle name="桁区切り 3" xfId="7"/>
    <cellStyle name="桁区切り 4" xfId="16"/>
    <cellStyle name="桁区切り 5" xfId="17"/>
    <cellStyle name="通貨 2" xfId="9"/>
    <cellStyle name="標準" xfId="0" builtinId="0"/>
    <cellStyle name="標準 2" xfId="10"/>
    <cellStyle name="標準 3 3" xfId="3"/>
    <cellStyle name="標準 4" xfId="8"/>
    <cellStyle name="標準 5" xfId="2"/>
    <cellStyle name="標準 5 2" xfId="1"/>
    <cellStyle name="標準 5 2 2" xfId="6"/>
    <cellStyle name="標準 5 2 2 2" xfId="12"/>
    <cellStyle name="標準 5 2 2 3" xfId="11"/>
    <cellStyle name="標準 8" xfId="14"/>
    <cellStyle name="標準 9" xfId="5"/>
  </cellStyles>
  <dxfs count="193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CCEDFC"/>
      <color rgb="FFA6A6A6"/>
      <color rgb="FFE2EFDA"/>
      <color rgb="FFFF0000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>
    <outlinePr summaryBelow="0"/>
  </sheetPr>
  <dimension ref="A1:AA345"/>
  <sheetViews>
    <sheetView showGridLines="0" tabSelected="1" topLeftCell="B1" zoomScaleNormal="100" workbookViewId="0">
      <selection activeCell="B1" sqref="B1"/>
    </sheetView>
  </sheetViews>
  <sheetFormatPr defaultRowHeight="13.5" x14ac:dyDescent="0.15"/>
  <cols>
    <col min="1" max="1" width="9" style="95" hidden="1" customWidth="1"/>
    <col min="2" max="3" width="1.625" style="21" customWidth="1"/>
    <col min="4" max="4" width="7" style="21" customWidth="1"/>
    <col min="5" max="5" width="7.5" style="21" customWidth="1"/>
    <col min="6" max="6" width="5.25" style="21" customWidth="1"/>
    <col min="7" max="7" width="3.375" style="21" customWidth="1"/>
    <col min="8" max="8" width="6.25" style="21" customWidth="1"/>
    <col min="9" max="9" width="1.625" style="21" customWidth="1"/>
    <col min="10" max="11" width="5.5" style="21" customWidth="1"/>
    <col min="12" max="12" width="14.5" style="21" customWidth="1"/>
    <col min="13" max="13" width="10.75" style="21" customWidth="1"/>
    <col min="14" max="14" width="6.875" style="21" customWidth="1"/>
    <col min="15" max="15" width="5.25" style="21" customWidth="1"/>
    <col min="16" max="16" width="4.875" style="21" customWidth="1"/>
    <col min="17" max="17" width="18.75" style="21" customWidth="1"/>
    <col min="18" max="18" width="6.5" style="21" customWidth="1"/>
    <col min="19" max="19" width="3.375" style="21" customWidth="1"/>
    <col min="20" max="21" width="6.625" style="21" customWidth="1"/>
    <col min="22" max="24" width="4.375" style="21" customWidth="1"/>
    <col min="25" max="25" width="7.625" style="21" customWidth="1"/>
    <col min="26" max="26" width="2.625" style="21" customWidth="1"/>
    <col min="27" max="27" width="3.625" style="21" customWidth="1"/>
    <col min="28" max="16384" width="9" style="21"/>
  </cols>
  <sheetData>
    <row r="1" spans="1:27" ht="30" customHeight="1" x14ac:dyDescent="0.15">
      <c r="A1" s="122" t="s">
        <v>373</v>
      </c>
      <c r="B1" s="18"/>
      <c r="C1" s="19" t="s">
        <v>304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27" t="s">
        <v>397</v>
      </c>
      <c r="X1" s="128"/>
      <c r="Y1" s="128"/>
      <c r="Z1" s="128"/>
      <c r="AA1" s="20"/>
    </row>
    <row r="2" spans="1:27" hidden="1" x14ac:dyDescent="0.15">
      <c r="A2" s="123" t="s">
        <v>35</v>
      </c>
      <c r="B2" s="22"/>
    </row>
    <row r="3" spans="1:27" ht="30" customHeight="1" x14ac:dyDescent="0.15">
      <c r="A3" s="123" t="s">
        <v>398</v>
      </c>
      <c r="B3" s="22"/>
      <c r="C3" s="21" t="s">
        <v>371</v>
      </c>
    </row>
    <row r="4" spans="1:27" ht="5.25" customHeight="1" x14ac:dyDescent="0.15">
      <c r="A4" s="22"/>
      <c r="B4" s="22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5"/>
    </row>
    <row r="5" spans="1:27" ht="15" customHeight="1" x14ac:dyDescent="0.15">
      <c r="A5" s="22"/>
      <c r="B5" s="22"/>
      <c r="C5" s="26" t="s">
        <v>372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8"/>
    </row>
    <row r="6" spans="1:27" ht="15" customHeight="1" x14ac:dyDescent="0.15">
      <c r="A6" s="22"/>
      <c r="B6" s="29"/>
      <c r="C6" s="26" t="s">
        <v>17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8"/>
    </row>
    <row r="7" spans="1:27" ht="15" customHeight="1" x14ac:dyDescent="0.15">
      <c r="A7" s="22"/>
      <c r="B7" s="22"/>
      <c r="C7" s="26" t="s">
        <v>18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8"/>
    </row>
    <row r="8" spans="1:27" ht="15" hidden="1" customHeight="1" x14ac:dyDescent="0.15">
      <c r="A8" s="22"/>
      <c r="B8" s="22"/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8"/>
    </row>
    <row r="9" spans="1:27" ht="5.25" customHeight="1" x14ac:dyDescent="0.15">
      <c r="A9" s="22"/>
      <c r="B9" s="22"/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2"/>
    </row>
    <row r="10" spans="1:27" ht="30" customHeight="1" x14ac:dyDescent="0.15">
      <c r="A10" s="22"/>
      <c r="B10" s="22"/>
    </row>
    <row r="11" spans="1:27" ht="15" hidden="1" customHeight="1" x14ac:dyDescent="0.15">
      <c r="A11" s="22"/>
      <c r="B11" s="22"/>
    </row>
    <row r="12" spans="1:27" ht="15" hidden="1" customHeight="1" x14ac:dyDescent="0.15">
      <c r="A12" s="22"/>
      <c r="B12" s="22"/>
    </row>
    <row r="13" spans="1:27" ht="20.100000000000001" customHeight="1" x14ac:dyDescent="0.15">
      <c r="A13" s="22"/>
      <c r="B13" s="22"/>
      <c r="C13" s="206" t="s">
        <v>25</v>
      </c>
      <c r="D13" s="207"/>
      <c r="E13" s="207"/>
      <c r="F13" s="207"/>
      <c r="G13" s="207"/>
      <c r="H13" s="208"/>
    </row>
    <row r="14" spans="1:27" ht="20.100000000000001" customHeight="1" x14ac:dyDescent="0.15">
      <c r="A14" s="22"/>
      <c r="B14" s="22"/>
      <c r="C14" s="33"/>
      <c r="D14" s="34"/>
      <c r="E14" s="34"/>
      <c r="F14" s="34"/>
      <c r="G14" s="34"/>
      <c r="H14" s="34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6"/>
    </row>
    <row r="15" spans="1:27" ht="15" hidden="1" customHeight="1" x14ac:dyDescent="0.15">
      <c r="A15" s="22"/>
      <c r="B15" s="22"/>
      <c r="C15" s="33"/>
      <c r="D15" s="34"/>
      <c r="E15" s="34"/>
      <c r="F15" s="34"/>
      <c r="G15" s="34"/>
      <c r="H15" s="34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</row>
    <row r="16" spans="1:27" ht="15" hidden="1" customHeight="1" x14ac:dyDescent="0.15">
      <c r="A16" s="22"/>
      <c r="B16" s="22"/>
      <c r="C16" s="33"/>
      <c r="D16" s="34"/>
      <c r="E16" s="34"/>
      <c r="F16" s="34"/>
      <c r="G16" s="34"/>
      <c r="H16" s="34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8"/>
    </row>
    <row r="17" spans="1:26" ht="15" hidden="1" customHeight="1" x14ac:dyDescent="0.15">
      <c r="A17" s="22"/>
      <c r="B17" s="22"/>
      <c r="C17" s="33"/>
      <c r="D17" s="34"/>
      <c r="E17" s="34"/>
      <c r="F17" s="34"/>
      <c r="G17" s="34"/>
      <c r="H17" s="34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8"/>
    </row>
    <row r="18" spans="1:26" ht="15" hidden="1" customHeight="1" x14ac:dyDescent="0.15">
      <c r="A18" s="22"/>
      <c r="B18" s="22"/>
      <c r="C18" s="33"/>
      <c r="D18" s="34"/>
      <c r="E18" s="34"/>
      <c r="F18" s="34"/>
      <c r="G18" s="34"/>
      <c r="H18" s="34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8"/>
    </row>
    <row r="19" spans="1:26" ht="15" hidden="1" customHeight="1" x14ac:dyDescent="0.15">
      <c r="A19" s="22"/>
      <c r="B19" s="22"/>
      <c r="C19" s="33"/>
      <c r="D19" s="34"/>
      <c r="E19" s="34"/>
      <c r="F19" s="34"/>
      <c r="G19" s="34"/>
      <c r="H19" s="34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8"/>
    </row>
    <row r="20" spans="1:26" ht="20.100000000000001" customHeight="1" x14ac:dyDescent="0.15">
      <c r="A20" s="22">
        <f>IF(TRIM($I20)="", 1001, 0)</f>
        <v>1001</v>
      </c>
      <c r="B20" s="22"/>
      <c r="C20" s="39"/>
      <c r="D20" s="40">
        <v>1</v>
      </c>
      <c r="E20" s="21" t="s">
        <v>0</v>
      </c>
      <c r="I20" s="268"/>
      <c r="J20" s="269"/>
      <c r="K20" s="269"/>
      <c r="L20" s="269"/>
      <c r="M20" s="269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38"/>
    </row>
    <row r="21" spans="1:26" ht="20.100000000000001" customHeight="1" x14ac:dyDescent="0.15">
      <c r="A21" s="22"/>
      <c r="B21" s="22"/>
      <c r="C21" s="39"/>
      <c r="D21" s="40"/>
      <c r="E21" s="37"/>
      <c r="F21" s="37"/>
      <c r="G21" s="37"/>
      <c r="H21" s="37"/>
      <c r="I21" s="42"/>
      <c r="J21" s="43" t="s">
        <v>368</v>
      </c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38"/>
    </row>
    <row r="22" spans="1:26" ht="20.100000000000001" customHeight="1" x14ac:dyDescent="0.15">
      <c r="A22" s="22">
        <f>IF(AND(TRIM($I22)&lt;&gt;"", OR(ISERROR(FIND("@"&amp;LEFT($I22,3)&amp;"@", 都道府県3))=FALSE, ISERROR(FIND("@"&amp;LEFT($I22,4)&amp;"@",都道府県4))=FALSE))=FALSE, 1001, 0)</f>
        <v>1001</v>
      </c>
      <c r="B22" s="22"/>
      <c r="C22" s="39"/>
      <c r="D22" s="40">
        <v>2</v>
      </c>
      <c r="E22" s="21" t="s">
        <v>1</v>
      </c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38"/>
    </row>
    <row r="23" spans="1:26" ht="20.100000000000001" customHeight="1" x14ac:dyDescent="0.15">
      <c r="A23" s="22"/>
      <c r="B23" s="22"/>
      <c r="C23" s="39"/>
      <c r="D23" s="40"/>
      <c r="E23" s="37"/>
      <c r="F23" s="37"/>
      <c r="G23" s="37"/>
      <c r="H23" s="37"/>
      <c r="I23" s="42" t="s">
        <v>317</v>
      </c>
      <c r="J23" s="43" t="s">
        <v>305</v>
      </c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38"/>
    </row>
    <row r="24" spans="1:26" ht="20.100000000000001" customHeight="1" x14ac:dyDescent="0.15">
      <c r="A24" s="22">
        <f>IF(TRIM($I24)="", 1001, 0)</f>
        <v>1001</v>
      </c>
      <c r="B24" s="22"/>
      <c r="C24" s="39"/>
      <c r="D24" s="40">
        <v>3</v>
      </c>
      <c r="E24" s="21" t="s">
        <v>2</v>
      </c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38"/>
    </row>
    <row r="25" spans="1:26" ht="20.100000000000001" customHeight="1" x14ac:dyDescent="0.15">
      <c r="A25" s="22"/>
      <c r="B25" s="22"/>
      <c r="C25" s="44"/>
      <c r="D25" s="37"/>
      <c r="E25" s="37"/>
      <c r="F25" s="37"/>
      <c r="G25" s="37"/>
      <c r="H25" s="37"/>
      <c r="I25" s="42" t="s">
        <v>317</v>
      </c>
      <c r="J25" s="43" t="s">
        <v>322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38"/>
    </row>
    <row r="26" spans="1:26" ht="20.100000000000001" customHeight="1" x14ac:dyDescent="0.15">
      <c r="A26" s="22">
        <f>IF(TRIM($I26)="", 1001, 0)</f>
        <v>1001</v>
      </c>
      <c r="B26" s="22"/>
      <c r="C26" s="39"/>
      <c r="D26" s="40">
        <v>4</v>
      </c>
      <c r="E26" s="21" t="s">
        <v>3</v>
      </c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38"/>
    </row>
    <row r="27" spans="1:26" ht="20.100000000000001" customHeight="1" x14ac:dyDescent="0.15">
      <c r="A27" s="22"/>
      <c r="B27" s="22"/>
      <c r="C27" s="44"/>
      <c r="D27" s="37"/>
      <c r="E27" s="37"/>
      <c r="F27" s="37"/>
      <c r="G27" s="37"/>
      <c r="H27" s="37"/>
      <c r="I27" s="42" t="s">
        <v>317</v>
      </c>
      <c r="J27" s="43" t="s">
        <v>326</v>
      </c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5"/>
    </row>
    <row r="28" spans="1:26" ht="20.100000000000001" customHeight="1" x14ac:dyDescent="0.15">
      <c r="A28" s="22">
        <f>IF(TRIM($I28)="", 1001, 0)</f>
        <v>1001</v>
      </c>
      <c r="B28" s="22"/>
      <c r="C28" s="39"/>
      <c r="D28" s="40">
        <v>5</v>
      </c>
      <c r="E28" s="21" t="s">
        <v>19</v>
      </c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38"/>
    </row>
    <row r="29" spans="1:26" ht="20.100000000000001" customHeight="1" x14ac:dyDescent="0.15">
      <c r="A29" s="22"/>
      <c r="B29" s="22"/>
      <c r="C29" s="44"/>
      <c r="D29" s="37"/>
      <c r="E29" s="37"/>
      <c r="F29" s="37"/>
      <c r="G29" s="37"/>
      <c r="H29" s="37"/>
      <c r="I29" s="46" t="s">
        <v>318</v>
      </c>
      <c r="J29" s="43" t="s">
        <v>14</v>
      </c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5"/>
    </row>
    <row r="30" spans="1:26" ht="20.100000000000001" customHeight="1" x14ac:dyDescent="0.15">
      <c r="A30" s="22">
        <f>IF(TRIM($I30)="", 1001, 0)</f>
        <v>1001</v>
      </c>
      <c r="B30" s="22"/>
      <c r="C30" s="39"/>
      <c r="D30" s="40">
        <v>6</v>
      </c>
      <c r="E30" s="21" t="s">
        <v>4</v>
      </c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38"/>
    </row>
    <row r="31" spans="1:26" ht="20.100000000000001" customHeight="1" x14ac:dyDescent="0.15">
      <c r="A31" s="22"/>
      <c r="B31" s="22"/>
      <c r="C31" s="44"/>
      <c r="D31" s="37"/>
      <c r="E31" s="37"/>
      <c r="F31" s="37"/>
      <c r="G31" s="37"/>
      <c r="H31" s="37"/>
      <c r="I31" s="46" t="s">
        <v>317</v>
      </c>
      <c r="J31" s="43" t="s">
        <v>11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5"/>
    </row>
    <row r="32" spans="1:26" ht="20.100000000000001" customHeight="1" x14ac:dyDescent="0.15">
      <c r="A32" s="22">
        <f>IF(TRIM($I32)="", 1001, 0)</f>
        <v>1001</v>
      </c>
      <c r="B32" s="22"/>
      <c r="C32" s="39"/>
      <c r="D32" s="40">
        <v>7</v>
      </c>
      <c r="E32" s="21" t="s">
        <v>5</v>
      </c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38"/>
    </row>
    <row r="33" spans="1:26" ht="20.100000000000001" customHeight="1" x14ac:dyDescent="0.15">
      <c r="A33" s="22"/>
      <c r="B33" s="22"/>
      <c r="C33" s="44"/>
      <c r="D33" s="37"/>
      <c r="E33" s="37"/>
      <c r="F33" s="37"/>
      <c r="G33" s="37"/>
      <c r="H33" s="37"/>
      <c r="I33" s="46" t="s">
        <v>317</v>
      </c>
      <c r="J33" s="43" t="s">
        <v>12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38"/>
    </row>
    <row r="34" spans="1:26" ht="20.100000000000001" customHeight="1" x14ac:dyDescent="0.15">
      <c r="A34" s="22">
        <f>IF(NOT(AND(TRIM($I34)&lt;&gt;"",ISNUMBER(VALUE(SUBSTITUTE($I34,"-",""))))), 1001, 0)</f>
        <v>1001</v>
      </c>
      <c r="B34" s="22"/>
      <c r="C34" s="39"/>
      <c r="D34" s="40">
        <v>8</v>
      </c>
      <c r="E34" s="21" t="s">
        <v>6</v>
      </c>
      <c r="I34" s="270"/>
      <c r="J34" s="270"/>
      <c r="K34" s="270"/>
      <c r="L34" s="270"/>
      <c r="M34" s="270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38"/>
    </row>
    <row r="35" spans="1:26" ht="20.100000000000001" customHeight="1" x14ac:dyDescent="0.15">
      <c r="A35" s="22"/>
      <c r="B35" s="22"/>
      <c r="C35" s="44"/>
      <c r="D35" s="37"/>
      <c r="E35" s="37"/>
      <c r="F35" s="37"/>
      <c r="G35" s="37"/>
      <c r="H35" s="37"/>
      <c r="I35" s="47" t="s">
        <v>317</v>
      </c>
      <c r="J35" s="43" t="s">
        <v>323</v>
      </c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38"/>
    </row>
    <row r="36" spans="1:26" ht="20.100000000000001" customHeight="1" x14ac:dyDescent="0.15">
      <c r="A36" s="22">
        <f>IF(NOT(AND(TRIM($I36)&lt;&gt;"",ISNUMBER(VALUE(SUBSTITUTE($I36,"-",""))))), 1001, 0)</f>
        <v>1001</v>
      </c>
      <c r="B36" s="22"/>
      <c r="C36" s="39"/>
      <c r="D36" s="40">
        <v>9</v>
      </c>
      <c r="E36" s="21" t="s">
        <v>7</v>
      </c>
      <c r="I36" s="270"/>
      <c r="J36" s="270"/>
      <c r="K36" s="270"/>
      <c r="L36" s="270"/>
      <c r="M36" s="270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8"/>
    </row>
    <row r="37" spans="1:26" ht="20.100000000000001" customHeight="1" x14ac:dyDescent="0.15">
      <c r="A37" s="22"/>
      <c r="B37" s="22"/>
      <c r="C37" s="44"/>
      <c r="D37" s="37"/>
      <c r="E37" s="37"/>
      <c r="F37" s="37"/>
      <c r="G37" s="37"/>
      <c r="H37" s="37"/>
      <c r="I37" s="46" t="s">
        <v>318</v>
      </c>
      <c r="J37" s="43" t="s">
        <v>324</v>
      </c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38"/>
    </row>
    <row r="38" spans="1:26" ht="20.100000000000001" customHeight="1" x14ac:dyDescent="0.15">
      <c r="A38" s="22"/>
      <c r="B38" s="22"/>
      <c r="C38" s="39"/>
      <c r="D38" s="40">
        <v>10</v>
      </c>
      <c r="E38" s="21" t="s">
        <v>10</v>
      </c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38"/>
    </row>
    <row r="39" spans="1:26" ht="20.100000000000001" customHeight="1" x14ac:dyDescent="0.15">
      <c r="A39" s="22"/>
      <c r="B39" s="22"/>
      <c r="C39" s="44"/>
      <c r="D39" s="37"/>
      <c r="E39" s="37"/>
      <c r="F39" s="37"/>
      <c r="G39" s="37"/>
      <c r="H39" s="37"/>
      <c r="I39" s="46" t="s">
        <v>317</v>
      </c>
      <c r="J39" s="43" t="s">
        <v>20</v>
      </c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38"/>
    </row>
    <row r="40" spans="1:26" ht="20.100000000000001" customHeight="1" x14ac:dyDescent="0.15">
      <c r="A40" s="22">
        <f>IF(TRIM($I40)="", 1001, 0)</f>
        <v>1001</v>
      </c>
      <c r="B40" s="22"/>
      <c r="C40" s="44"/>
      <c r="D40" s="40">
        <v>11</v>
      </c>
      <c r="E40" s="37" t="s">
        <v>376</v>
      </c>
      <c r="F40" s="37"/>
      <c r="G40" s="37"/>
      <c r="H40" s="37"/>
      <c r="I40" s="270"/>
      <c r="J40" s="290"/>
      <c r="K40" s="290"/>
      <c r="L40" s="290"/>
      <c r="M40" s="290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38"/>
    </row>
    <row r="41" spans="1:26" ht="20.100000000000001" customHeight="1" x14ac:dyDescent="0.15">
      <c r="A41" s="22"/>
      <c r="B41" s="22"/>
      <c r="C41" s="44"/>
      <c r="D41" s="37"/>
      <c r="E41" s="49" t="s">
        <v>377</v>
      </c>
      <c r="F41" s="37"/>
      <c r="G41" s="37"/>
      <c r="H41" s="37"/>
      <c r="I41" s="50"/>
      <c r="J41" s="43" t="s">
        <v>378</v>
      </c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38"/>
    </row>
    <row r="42" spans="1:26" ht="20.100000000000001" customHeight="1" x14ac:dyDescent="0.15">
      <c r="A42" s="22">
        <f>IF(AND($I40="登録有",OR(TRIM($I42)="", AND(TRIM($I42)&lt;&gt;"",OR(LEN(I42)&lt;&gt;LENB(I42),UPPER(LEFT(I42,1))&lt;&gt;"T",LEN(I42)&lt;&gt;14,NOT(ISNUMBER(VALUE(RIGHT(I42,LEN(I42)-1)))))))), 1001, 0)</f>
        <v>0</v>
      </c>
      <c r="B42" s="22"/>
      <c r="C42" s="44"/>
      <c r="D42" s="40">
        <v>12</v>
      </c>
      <c r="E42" s="37" t="s">
        <v>376</v>
      </c>
      <c r="F42" s="37"/>
      <c r="G42" s="37"/>
      <c r="H42" s="37"/>
      <c r="I42" s="270"/>
      <c r="J42" s="290"/>
      <c r="K42" s="290"/>
      <c r="L42" s="290"/>
      <c r="M42" s="290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8"/>
    </row>
    <row r="43" spans="1:26" ht="30" customHeight="1" x14ac:dyDescent="0.15">
      <c r="A43" s="22"/>
      <c r="B43" s="22"/>
      <c r="C43" s="44"/>
      <c r="D43" s="37"/>
      <c r="E43" s="49" t="s">
        <v>380</v>
      </c>
      <c r="F43" s="37"/>
      <c r="G43" s="37"/>
      <c r="H43" s="37"/>
      <c r="I43" s="50"/>
      <c r="J43" s="291" t="s">
        <v>379</v>
      </c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38"/>
    </row>
    <row r="44" spans="1:26" ht="20.100000000000001" customHeight="1" x14ac:dyDescent="0.15">
      <c r="A44" s="22"/>
      <c r="B44" s="22"/>
      <c r="C44" s="51"/>
      <c r="D44" s="52"/>
      <c r="E44" s="52"/>
      <c r="F44" s="52"/>
      <c r="G44" s="52"/>
      <c r="H44" s="52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4"/>
    </row>
    <row r="45" spans="1:26" ht="20.100000000000001" customHeight="1" x14ac:dyDescent="0.15">
      <c r="A45" s="22"/>
      <c r="B45" s="22"/>
      <c r="C45" s="37"/>
      <c r="D45" s="37"/>
      <c r="E45" s="37"/>
      <c r="F45" s="37"/>
      <c r="G45" s="37"/>
      <c r="H45" s="37"/>
      <c r="I45" s="50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</row>
    <row r="46" spans="1:26" ht="20.100000000000001" hidden="1" customHeight="1" x14ac:dyDescent="0.15">
      <c r="A46" s="22"/>
      <c r="B46" s="22"/>
      <c r="C46" s="37"/>
      <c r="D46" s="37"/>
      <c r="E46" s="37"/>
      <c r="F46" s="37"/>
      <c r="G46" s="37"/>
      <c r="H46" s="37"/>
      <c r="I46" s="50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</row>
    <row r="47" spans="1:26" ht="20.100000000000001" hidden="1" customHeight="1" x14ac:dyDescent="0.15">
      <c r="A47" s="22"/>
      <c r="B47" s="22"/>
      <c r="C47" s="37"/>
      <c r="D47" s="37"/>
      <c r="E47" s="37"/>
      <c r="F47" s="37"/>
      <c r="G47" s="37"/>
      <c r="H47" s="37"/>
      <c r="I47" s="50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</row>
    <row r="48" spans="1:26" ht="20.100000000000001" hidden="1" customHeight="1" x14ac:dyDescent="0.15">
      <c r="A48" s="22"/>
      <c r="B48" s="22"/>
      <c r="C48" s="37"/>
      <c r="D48" s="37"/>
      <c r="E48" s="37"/>
      <c r="F48" s="37"/>
      <c r="G48" s="37"/>
      <c r="H48" s="37"/>
      <c r="I48" s="50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</row>
    <row r="49" spans="1:26" ht="20.100000000000001" hidden="1" customHeight="1" x14ac:dyDescent="0.15">
      <c r="A49" s="22"/>
      <c r="B49" s="22"/>
      <c r="C49" s="37"/>
      <c r="D49" s="37"/>
      <c r="E49" s="37"/>
      <c r="F49" s="37"/>
      <c r="G49" s="37"/>
      <c r="H49" s="37"/>
      <c r="I49" s="50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</row>
    <row r="50" spans="1:26" ht="20.100000000000001" hidden="1" customHeight="1" x14ac:dyDescent="0.15">
      <c r="A50" s="22"/>
      <c r="B50" s="22"/>
      <c r="C50" s="37"/>
      <c r="D50" s="37"/>
      <c r="E50" s="37"/>
      <c r="F50" s="37"/>
      <c r="G50" s="37"/>
      <c r="H50" s="37"/>
      <c r="I50" s="50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</row>
    <row r="51" spans="1:26" ht="20.100000000000001" hidden="1" customHeight="1" x14ac:dyDescent="0.15">
      <c r="A51" s="22"/>
      <c r="B51" s="22"/>
      <c r="C51" s="37"/>
      <c r="D51" s="37"/>
      <c r="E51" s="37"/>
      <c r="F51" s="37"/>
      <c r="G51" s="37"/>
      <c r="H51" s="37"/>
      <c r="I51" s="50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</row>
    <row r="52" spans="1:26" ht="20.100000000000001" hidden="1" customHeight="1" x14ac:dyDescent="0.15">
      <c r="A52" s="22"/>
      <c r="B52" s="22"/>
      <c r="C52" s="37"/>
      <c r="D52" s="37"/>
      <c r="E52" s="37"/>
      <c r="F52" s="37"/>
      <c r="G52" s="37"/>
      <c r="H52" s="37"/>
      <c r="I52" s="50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</row>
    <row r="53" spans="1:26" ht="20.100000000000001" hidden="1" customHeight="1" x14ac:dyDescent="0.15">
      <c r="A53" s="22"/>
      <c r="B53" s="22"/>
      <c r="C53" s="37"/>
      <c r="D53" s="37"/>
      <c r="E53" s="37"/>
      <c r="F53" s="37"/>
      <c r="G53" s="37"/>
      <c r="H53" s="37"/>
      <c r="I53" s="50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</row>
    <row r="54" spans="1:26" ht="20.100000000000001" hidden="1" customHeight="1" x14ac:dyDescent="0.15">
      <c r="A54" s="22"/>
      <c r="B54" s="22"/>
      <c r="C54" s="37"/>
      <c r="D54" s="37"/>
      <c r="E54" s="37"/>
      <c r="F54" s="37"/>
      <c r="G54" s="37"/>
      <c r="H54" s="37"/>
      <c r="I54" s="50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</row>
    <row r="55" spans="1:26" ht="20.100000000000001" hidden="1" customHeight="1" x14ac:dyDescent="0.15">
      <c r="A55" s="22"/>
      <c r="B55" s="22"/>
      <c r="C55" s="37"/>
      <c r="D55" s="37"/>
      <c r="E55" s="37"/>
      <c r="F55" s="37"/>
      <c r="G55" s="37"/>
      <c r="H55" s="37"/>
      <c r="I55" s="50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</row>
    <row r="56" spans="1:26" ht="20.100000000000001" hidden="1" customHeight="1" x14ac:dyDescent="0.15">
      <c r="A56" s="22"/>
      <c r="B56" s="22"/>
      <c r="C56" s="37"/>
      <c r="D56" s="37"/>
      <c r="E56" s="37"/>
      <c r="F56" s="37"/>
      <c r="G56" s="37"/>
      <c r="H56" s="37"/>
      <c r="I56" s="50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</row>
    <row r="57" spans="1:26" ht="20.100000000000001" hidden="1" customHeight="1" x14ac:dyDescent="0.15">
      <c r="A57" s="22"/>
      <c r="B57" s="22"/>
      <c r="C57" s="37"/>
      <c r="D57" s="37"/>
      <c r="E57" s="37"/>
      <c r="F57" s="37"/>
      <c r="G57" s="37"/>
      <c r="H57" s="37"/>
      <c r="I57" s="50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</row>
    <row r="58" spans="1:26" ht="20.100000000000001" hidden="1" customHeight="1" x14ac:dyDescent="0.15">
      <c r="A58" s="22"/>
      <c r="B58" s="22"/>
      <c r="C58" s="37"/>
      <c r="D58" s="37"/>
      <c r="E58" s="37"/>
      <c r="F58" s="37"/>
      <c r="G58" s="37"/>
      <c r="H58" s="37"/>
      <c r="I58" s="50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</row>
    <row r="59" spans="1:26" ht="20.100000000000001" customHeight="1" x14ac:dyDescent="0.15">
      <c r="A59" s="22"/>
      <c r="B59" s="22"/>
      <c r="C59" s="37"/>
      <c r="D59" s="37"/>
      <c r="E59" s="37"/>
      <c r="F59" s="37"/>
      <c r="G59" s="37"/>
      <c r="H59" s="37"/>
      <c r="I59" s="50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</row>
    <row r="60" spans="1:26" ht="20.100000000000001" customHeight="1" x14ac:dyDescent="0.15">
      <c r="A60" s="22"/>
      <c r="B60" s="22"/>
      <c r="C60" s="206" t="s">
        <v>26</v>
      </c>
      <c r="D60" s="207"/>
      <c r="E60" s="207"/>
      <c r="F60" s="207"/>
      <c r="G60" s="207"/>
      <c r="H60" s="208"/>
      <c r="I60" s="55"/>
    </row>
    <row r="61" spans="1:26" ht="20.100000000000001" customHeight="1" x14ac:dyDescent="0.15">
      <c r="A61" s="22"/>
      <c r="B61" s="22"/>
      <c r="C61" s="33"/>
      <c r="D61" s="56"/>
      <c r="E61" s="34"/>
      <c r="F61" s="34"/>
      <c r="G61" s="34"/>
      <c r="H61" s="34"/>
      <c r="I61" s="57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6"/>
    </row>
    <row r="62" spans="1:26" ht="20.100000000000001" customHeight="1" x14ac:dyDescent="0.15">
      <c r="A62" s="22"/>
      <c r="B62" s="22"/>
      <c r="C62" s="33"/>
      <c r="D62" s="56" t="s">
        <v>281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8"/>
    </row>
    <row r="63" spans="1:26" ht="20.100000000000001" customHeight="1" x14ac:dyDescent="0.15">
      <c r="A63" s="22">
        <f>IF(AND($I63&lt;&gt;"しない", $I63&lt;&gt;"する"), 1001, 0)</f>
        <v>1001</v>
      </c>
      <c r="B63" s="22"/>
      <c r="C63" s="33"/>
      <c r="D63" s="40">
        <v>1</v>
      </c>
      <c r="E63" s="37" t="s">
        <v>37</v>
      </c>
      <c r="F63" s="37"/>
      <c r="G63" s="37"/>
      <c r="H63" s="37"/>
      <c r="I63" s="270"/>
      <c r="J63" s="270"/>
      <c r="K63" s="270"/>
      <c r="L63" s="270"/>
      <c r="M63" s="270"/>
      <c r="N63" s="37"/>
      <c r="O63" s="37"/>
      <c r="P63" s="37"/>
      <c r="Q63" s="37"/>
      <c r="R63" s="37"/>
      <c r="S63" s="59"/>
      <c r="T63" s="59"/>
      <c r="U63" s="59"/>
      <c r="V63" s="59"/>
      <c r="W63" s="59"/>
      <c r="X63" s="59"/>
      <c r="Z63" s="58"/>
    </row>
    <row r="64" spans="1:26" ht="20.100000000000001" customHeight="1" x14ac:dyDescent="0.15">
      <c r="A64" s="22"/>
      <c r="B64" s="22"/>
      <c r="C64" s="33"/>
      <c r="D64" s="37"/>
      <c r="E64" s="37"/>
      <c r="F64" s="37"/>
      <c r="G64" s="37"/>
      <c r="H64" s="37"/>
      <c r="I64" s="46" t="s">
        <v>317</v>
      </c>
      <c r="J64" s="43" t="s">
        <v>282</v>
      </c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Z64" s="58"/>
    </row>
    <row r="65" spans="1:26" ht="15.75" hidden="1" customHeight="1" x14ac:dyDescent="0.15">
      <c r="A65" s="22"/>
      <c r="B65" s="22"/>
      <c r="C65" s="33"/>
      <c r="D65" s="37"/>
      <c r="E65" s="37"/>
      <c r="F65" s="37"/>
      <c r="G65" s="37"/>
      <c r="H65" s="37"/>
      <c r="I65" s="46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Z65" s="58"/>
    </row>
    <row r="66" spans="1:26" ht="15.75" hidden="1" customHeight="1" x14ac:dyDescent="0.15">
      <c r="A66" s="22"/>
      <c r="B66" s="22"/>
      <c r="C66" s="33"/>
      <c r="D66" s="37"/>
      <c r="E66" s="37"/>
      <c r="F66" s="37"/>
      <c r="G66" s="37"/>
      <c r="H66" s="37"/>
      <c r="I66" s="46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Z66" s="58"/>
    </row>
    <row r="67" spans="1:26" ht="15.75" hidden="1" customHeight="1" x14ac:dyDescent="0.15">
      <c r="A67" s="22"/>
      <c r="B67" s="22"/>
      <c r="C67" s="33"/>
      <c r="D67" s="37"/>
      <c r="E67" s="37"/>
      <c r="F67" s="37"/>
      <c r="G67" s="37"/>
      <c r="H67" s="37"/>
      <c r="I67" s="46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Z67" s="58"/>
    </row>
    <row r="68" spans="1:26" ht="15.75" hidden="1" customHeight="1" x14ac:dyDescent="0.15">
      <c r="A68" s="22"/>
      <c r="B68" s="22"/>
      <c r="C68" s="33"/>
      <c r="D68" s="37"/>
      <c r="E68" s="37"/>
      <c r="F68" s="37"/>
      <c r="G68" s="37"/>
      <c r="H68" s="37"/>
      <c r="I68" s="46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Z68" s="58"/>
    </row>
    <row r="69" spans="1:26" ht="20.100000000000001" customHeight="1" x14ac:dyDescent="0.15">
      <c r="A69" s="22">
        <f>IF(OR(AND($I63="する",TRIM($I69)=""),AND($I63="しない",NOT(ISBLANK($I69)))), 1001, 0)</f>
        <v>0</v>
      </c>
      <c r="B69" s="22"/>
      <c r="C69" s="39"/>
      <c r="D69" s="40">
        <v>2</v>
      </c>
      <c r="E69" s="21" t="s">
        <v>0</v>
      </c>
      <c r="I69" s="268"/>
      <c r="J69" s="269"/>
      <c r="K69" s="269"/>
      <c r="L69" s="269"/>
      <c r="M69" s="269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38"/>
    </row>
    <row r="70" spans="1:26" ht="20.100000000000001" customHeight="1" x14ac:dyDescent="0.15">
      <c r="A70" s="22"/>
      <c r="B70" s="22"/>
      <c r="C70" s="39"/>
      <c r="D70" s="40"/>
      <c r="E70" s="37"/>
      <c r="F70" s="37"/>
      <c r="G70" s="37"/>
      <c r="H70" s="37"/>
      <c r="I70" s="42" t="s">
        <v>318</v>
      </c>
      <c r="J70" s="43" t="s">
        <v>368</v>
      </c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38"/>
    </row>
    <row r="71" spans="1:26" ht="20.100000000000001" customHeight="1" x14ac:dyDescent="0.15">
      <c r="A71" s="22">
        <f>IF(OR(AND($I63="する",AND($I71&lt;&gt;"", OR(ISERROR(FIND("@"&amp;LEFT($I71,3)&amp;"@", 都道府県3))=FALSE, ISERROR(FIND("@"&amp;LEFT($I71,4)&amp;"@",都道府県4))=FALSE))=FALSE),AND($I63="しない",NOT(ISBLANK($I71)))), 1001, 0)</f>
        <v>0</v>
      </c>
      <c r="B71" s="22"/>
      <c r="C71" s="39"/>
      <c r="D71" s="40">
        <v>3</v>
      </c>
      <c r="E71" s="21" t="s">
        <v>1</v>
      </c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259"/>
      <c r="Z71" s="38"/>
    </row>
    <row r="72" spans="1:26" ht="20.100000000000001" customHeight="1" x14ac:dyDescent="0.15">
      <c r="A72" s="22"/>
      <c r="B72" s="22"/>
      <c r="C72" s="39"/>
      <c r="D72" s="40"/>
      <c r="E72" s="37"/>
      <c r="F72" s="37"/>
      <c r="G72" s="37"/>
      <c r="H72" s="37"/>
      <c r="I72" s="42" t="s">
        <v>317</v>
      </c>
      <c r="J72" s="43" t="s">
        <v>305</v>
      </c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38"/>
    </row>
    <row r="73" spans="1:26" ht="20.100000000000001" customHeight="1" x14ac:dyDescent="0.15">
      <c r="A73" s="22">
        <f>IF(OR(AND($I63="する",TRIM($I73)=""),AND($I63="しない",NOT(ISBLANK($I73)))), 1001, 0)</f>
        <v>0</v>
      </c>
      <c r="B73" s="22"/>
      <c r="C73" s="39"/>
      <c r="D73" s="40">
        <v>4</v>
      </c>
      <c r="E73" s="21" t="s">
        <v>2</v>
      </c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270"/>
      <c r="Z73" s="38"/>
    </row>
    <row r="74" spans="1:26" ht="30" customHeight="1" x14ac:dyDescent="0.15">
      <c r="A74" s="22"/>
      <c r="B74" s="22"/>
      <c r="C74" s="44"/>
      <c r="D74" s="37"/>
      <c r="E74" s="37"/>
      <c r="F74" s="37"/>
      <c r="G74" s="37"/>
      <c r="H74" s="37"/>
      <c r="I74" s="46" t="s">
        <v>317</v>
      </c>
      <c r="J74" s="271" t="s">
        <v>332</v>
      </c>
      <c r="K74" s="271"/>
      <c r="L74" s="271"/>
      <c r="M74" s="272"/>
      <c r="N74" s="272"/>
      <c r="O74" s="272"/>
      <c r="P74" s="272"/>
      <c r="Q74" s="272"/>
      <c r="R74" s="272"/>
      <c r="S74" s="272"/>
      <c r="T74" s="272"/>
      <c r="U74" s="272"/>
      <c r="V74" s="272"/>
      <c r="W74" s="272"/>
      <c r="X74" s="272"/>
      <c r="Y74" s="272"/>
      <c r="Z74" s="38"/>
    </row>
    <row r="75" spans="1:26" ht="20.100000000000001" customHeight="1" x14ac:dyDescent="0.15">
      <c r="A75" s="22">
        <f>IF(OR(AND($I63="する",TRIM($I75)=""),AND($I63="しない",NOT(ISBLANK($I75)))), 1001, 0)</f>
        <v>0</v>
      </c>
      <c r="B75" s="22"/>
      <c r="C75" s="39"/>
      <c r="D75" s="40">
        <v>5</v>
      </c>
      <c r="E75" s="21" t="s">
        <v>3</v>
      </c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270"/>
      <c r="W75" s="270"/>
      <c r="X75" s="270"/>
      <c r="Y75" s="270"/>
      <c r="Z75" s="38"/>
    </row>
    <row r="76" spans="1:26" ht="30" customHeight="1" x14ac:dyDescent="0.15">
      <c r="A76" s="22"/>
      <c r="B76" s="22"/>
      <c r="C76" s="44"/>
      <c r="D76" s="37"/>
      <c r="E76" s="37"/>
      <c r="F76" s="37"/>
      <c r="G76" s="37"/>
      <c r="H76" s="37"/>
      <c r="I76" s="61" t="s">
        <v>317</v>
      </c>
      <c r="J76" s="271" t="s">
        <v>333</v>
      </c>
      <c r="K76" s="271"/>
      <c r="L76" s="271"/>
      <c r="M76" s="271"/>
      <c r="N76" s="271"/>
      <c r="O76" s="271"/>
      <c r="P76" s="271"/>
      <c r="Q76" s="271"/>
      <c r="R76" s="271"/>
      <c r="S76" s="271"/>
      <c r="T76" s="271"/>
      <c r="U76" s="271"/>
      <c r="V76" s="271"/>
      <c r="W76" s="271"/>
      <c r="X76" s="271"/>
      <c r="Y76" s="271"/>
      <c r="Z76" s="38"/>
    </row>
    <row r="77" spans="1:26" ht="20.100000000000001" customHeight="1" x14ac:dyDescent="0.15">
      <c r="A77" s="22">
        <f>IF(OR(AND($I63="する",TRIM($I77)=""),AND($I63="しない",NOT(ISBLANK($I77)))), 1001, 0)</f>
        <v>0</v>
      </c>
      <c r="B77" s="22"/>
      <c r="C77" s="39"/>
      <c r="D77" s="40">
        <v>6</v>
      </c>
      <c r="E77" s="21" t="s">
        <v>38</v>
      </c>
      <c r="I77" s="270"/>
      <c r="J77" s="270"/>
      <c r="K77" s="270"/>
      <c r="L77" s="270"/>
      <c r="M77" s="270"/>
      <c r="N77" s="270"/>
      <c r="O77" s="270"/>
      <c r="P77" s="270"/>
      <c r="Q77" s="270"/>
      <c r="R77" s="270"/>
      <c r="S77" s="270"/>
      <c r="T77" s="270"/>
      <c r="U77" s="270"/>
      <c r="V77" s="270"/>
      <c r="W77" s="270"/>
      <c r="X77" s="270"/>
      <c r="Y77" s="270"/>
      <c r="Z77" s="38"/>
    </row>
    <row r="78" spans="1:26" ht="20.100000000000001" customHeight="1" x14ac:dyDescent="0.15">
      <c r="A78" s="22"/>
      <c r="B78" s="22"/>
      <c r="C78" s="44"/>
      <c r="D78" s="37"/>
      <c r="E78" s="37"/>
      <c r="F78" s="37"/>
      <c r="G78" s="37"/>
      <c r="H78" s="37"/>
      <c r="I78" s="46" t="s">
        <v>319</v>
      </c>
      <c r="J78" s="62" t="s">
        <v>331</v>
      </c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38"/>
    </row>
    <row r="79" spans="1:26" ht="20.100000000000001" customHeight="1" x14ac:dyDescent="0.15">
      <c r="A79" s="22">
        <f>IF(OR(AND($I63="する",TRIM($I79)=""),AND($I63="しない",NOT(ISBLANK($I79)))), 1001, 0)</f>
        <v>0</v>
      </c>
      <c r="B79" s="22"/>
      <c r="C79" s="39"/>
      <c r="D79" s="40">
        <v>7</v>
      </c>
      <c r="E79" s="21" t="s">
        <v>39</v>
      </c>
      <c r="I79" s="270"/>
      <c r="J79" s="270"/>
      <c r="K79" s="270"/>
      <c r="L79" s="270"/>
      <c r="M79" s="270"/>
      <c r="N79" s="270"/>
      <c r="O79" s="270"/>
      <c r="P79" s="270"/>
      <c r="Q79" s="270"/>
      <c r="R79" s="270"/>
      <c r="S79" s="270"/>
      <c r="T79" s="270"/>
      <c r="U79" s="270"/>
      <c r="V79" s="270"/>
      <c r="W79" s="270"/>
      <c r="X79" s="270"/>
      <c r="Y79" s="270"/>
      <c r="Z79" s="38"/>
    </row>
    <row r="80" spans="1:26" ht="20.100000000000001" customHeight="1" x14ac:dyDescent="0.15">
      <c r="A80" s="22"/>
      <c r="B80" s="22"/>
      <c r="C80" s="44"/>
      <c r="D80" s="37"/>
      <c r="E80" s="37"/>
      <c r="F80" s="37"/>
      <c r="G80" s="37"/>
      <c r="H80" s="37"/>
      <c r="I80" s="46" t="s">
        <v>317</v>
      </c>
      <c r="J80" s="43" t="s">
        <v>11</v>
      </c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38"/>
    </row>
    <row r="81" spans="1:26" ht="20.100000000000001" customHeight="1" x14ac:dyDescent="0.15">
      <c r="A81" s="22">
        <f>IF(OR(AND($I63="する",TRIM($I81)=""),AND($I63="しない",NOT(ISBLANK($I81)))), 1001, 0)</f>
        <v>0</v>
      </c>
      <c r="B81" s="22"/>
      <c r="C81" s="39"/>
      <c r="D81" s="40">
        <v>8</v>
      </c>
      <c r="E81" s="21" t="s">
        <v>40</v>
      </c>
      <c r="I81" s="270"/>
      <c r="J81" s="270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  <c r="W81" s="270"/>
      <c r="X81" s="270"/>
      <c r="Y81" s="270"/>
      <c r="Z81" s="38"/>
    </row>
    <row r="82" spans="1:26" ht="20.100000000000001" customHeight="1" x14ac:dyDescent="0.15">
      <c r="A82" s="22"/>
      <c r="B82" s="22"/>
      <c r="C82" s="44"/>
      <c r="D82" s="37"/>
      <c r="E82" s="37"/>
      <c r="F82" s="37"/>
      <c r="G82" s="37"/>
      <c r="H82" s="37"/>
      <c r="I82" s="46" t="s">
        <v>318</v>
      </c>
      <c r="J82" s="43" t="s">
        <v>12</v>
      </c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38"/>
    </row>
    <row r="83" spans="1:26" ht="20.100000000000001" customHeight="1" x14ac:dyDescent="0.15">
      <c r="A83" s="22">
        <f>IF(OR(AND($I63="する",NOT(AND(TRIM($I83)&lt;&gt;"",ISNUMBER(VALUE(SUBSTITUTE($I83,"-","")))))), AND($I63="しない",NOT(ISBLANK($I83)))), 1001, 0)</f>
        <v>0</v>
      </c>
      <c r="B83" s="22"/>
      <c r="C83" s="39"/>
      <c r="D83" s="40">
        <v>9</v>
      </c>
      <c r="E83" s="21" t="s">
        <v>6</v>
      </c>
      <c r="I83" s="270"/>
      <c r="J83" s="270"/>
      <c r="K83" s="270"/>
      <c r="L83" s="270"/>
      <c r="M83" s="270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38"/>
    </row>
    <row r="84" spans="1:26" ht="20.100000000000001" customHeight="1" x14ac:dyDescent="0.15">
      <c r="A84" s="22"/>
      <c r="B84" s="22"/>
      <c r="C84" s="44"/>
      <c r="D84" s="37"/>
      <c r="E84" s="37"/>
      <c r="F84" s="37"/>
      <c r="G84" s="37"/>
      <c r="H84" s="37"/>
      <c r="I84" s="42" t="s">
        <v>318</v>
      </c>
      <c r="J84" s="43" t="s">
        <v>323</v>
      </c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38"/>
    </row>
    <row r="85" spans="1:26" ht="20.100000000000001" customHeight="1" x14ac:dyDescent="0.15">
      <c r="A85" s="22">
        <f>IF(OR(AND($I63="する",NOT(AND(TRIM($I85)&lt;&gt;"",ISNUMBER(VALUE(SUBSTITUTE($I85,"-","")))))), AND($I63="しない",NOT(ISBLANK($I85)))), 1001, 0)</f>
        <v>0</v>
      </c>
      <c r="B85" s="22"/>
      <c r="C85" s="39"/>
      <c r="D85" s="40">
        <v>10</v>
      </c>
      <c r="E85" s="21" t="s">
        <v>7</v>
      </c>
      <c r="I85" s="270"/>
      <c r="J85" s="270"/>
      <c r="K85" s="270"/>
      <c r="L85" s="270"/>
      <c r="M85" s="270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38"/>
    </row>
    <row r="86" spans="1:26" ht="20.100000000000001" customHeight="1" x14ac:dyDescent="0.15">
      <c r="A86" s="22"/>
      <c r="B86" s="22"/>
      <c r="C86" s="44"/>
      <c r="D86" s="37"/>
      <c r="E86" s="37"/>
      <c r="F86" s="37"/>
      <c r="G86" s="37"/>
      <c r="H86" s="37"/>
      <c r="I86" s="47" t="s">
        <v>318</v>
      </c>
      <c r="J86" s="43" t="s">
        <v>323</v>
      </c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38"/>
    </row>
    <row r="87" spans="1:26" ht="20.100000000000001" customHeight="1" x14ac:dyDescent="0.15">
      <c r="A87" s="22">
        <f>IF(AND($I63="しない",NOT(ISBLANK($I87))), 1001, 0)</f>
        <v>0</v>
      </c>
      <c r="B87" s="22"/>
      <c r="C87" s="39"/>
      <c r="D87" s="40">
        <v>11</v>
      </c>
      <c r="E87" s="21" t="s">
        <v>10</v>
      </c>
      <c r="I87" s="270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38"/>
    </row>
    <row r="88" spans="1:26" ht="20.100000000000001" customHeight="1" x14ac:dyDescent="0.15">
      <c r="A88" s="22"/>
      <c r="B88" s="22"/>
      <c r="C88" s="44"/>
      <c r="D88" s="37"/>
      <c r="E88" s="37"/>
      <c r="F88" s="37"/>
      <c r="G88" s="37"/>
      <c r="H88" s="37"/>
      <c r="I88" s="46" t="s">
        <v>317</v>
      </c>
      <c r="J88" s="43" t="s">
        <v>20</v>
      </c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38"/>
    </row>
    <row r="89" spans="1:26" ht="20.100000000000001" customHeight="1" x14ac:dyDescent="0.15">
      <c r="A89" s="22"/>
      <c r="B89" s="22"/>
      <c r="C89" s="51"/>
      <c r="D89" s="52"/>
      <c r="E89" s="52"/>
      <c r="F89" s="52"/>
      <c r="G89" s="52"/>
      <c r="H89" s="52"/>
      <c r="I89" s="6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4"/>
    </row>
    <row r="90" spans="1:26" ht="20.100000000000001" customHeight="1" x14ac:dyDescent="0.15">
      <c r="A90" s="22"/>
      <c r="B90" s="22"/>
      <c r="C90" s="37"/>
      <c r="D90" s="37"/>
      <c r="E90" s="37"/>
      <c r="F90" s="37"/>
      <c r="G90" s="37"/>
      <c r="H90" s="37"/>
      <c r="I90" s="50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37"/>
    </row>
    <row r="91" spans="1:26" ht="15" hidden="1" customHeight="1" x14ac:dyDescent="0.15">
      <c r="A91" s="22"/>
      <c r="B91" s="22"/>
      <c r="C91" s="37"/>
      <c r="D91" s="37"/>
      <c r="E91" s="37"/>
      <c r="F91" s="37"/>
      <c r="G91" s="37"/>
      <c r="H91" s="37"/>
      <c r="I91" s="50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</row>
    <row r="92" spans="1:26" ht="15" hidden="1" customHeight="1" x14ac:dyDescent="0.15">
      <c r="A92" s="22"/>
      <c r="B92" s="22"/>
      <c r="C92" s="37"/>
      <c r="D92" s="37"/>
      <c r="E92" s="37"/>
      <c r="F92" s="37"/>
      <c r="G92" s="37"/>
      <c r="H92" s="37"/>
      <c r="I92" s="50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</row>
    <row r="93" spans="1:26" ht="15" hidden="1" customHeight="1" x14ac:dyDescent="0.15">
      <c r="A93" s="22"/>
      <c r="B93" s="22"/>
      <c r="C93" s="37"/>
      <c r="D93" s="37"/>
      <c r="E93" s="37"/>
      <c r="F93" s="37"/>
      <c r="G93" s="37"/>
      <c r="H93" s="37"/>
      <c r="I93" s="50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</row>
    <row r="94" spans="1:26" ht="15" hidden="1" customHeight="1" x14ac:dyDescent="0.15">
      <c r="A94" s="22"/>
      <c r="B94" s="22"/>
      <c r="C94" s="37"/>
      <c r="D94" s="37"/>
      <c r="E94" s="37"/>
      <c r="F94" s="37"/>
      <c r="G94" s="37"/>
      <c r="H94" s="37"/>
      <c r="I94" s="50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</row>
    <row r="95" spans="1:26" ht="15" hidden="1" customHeight="1" x14ac:dyDescent="0.15">
      <c r="A95" s="22"/>
      <c r="B95" s="22"/>
      <c r="C95" s="37"/>
      <c r="D95" s="37"/>
      <c r="E95" s="37"/>
      <c r="F95" s="37"/>
      <c r="G95" s="37"/>
      <c r="H95" s="37"/>
      <c r="I95" s="50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</row>
    <row r="96" spans="1:26" ht="15" hidden="1" customHeight="1" x14ac:dyDescent="0.15">
      <c r="A96" s="22"/>
      <c r="B96" s="22"/>
      <c r="C96" s="37"/>
      <c r="D96" s="37"/>
      <c r="E96" s="37"/>
      <c r="F96" s="37"/>
      <c r="G96" s="37"/>
      <c r="H96" s="37"/>
      <c r="I96" s="50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</row>
    <row r="97" spans="1:26" ht="15" hidden="1" customHeight="1" x14ac:dyDescent="0.15">
      <c r="A97" s="22"/>
      <c r="B97" s="22"/>
      <c r="C97" s="37"/>
      <c r="D97" s="37"/>
      <c r="E97" s="37"/>
      <c r="F97" s="37"/>
      <c r="G97" s="37"/>
      <c r="H97" s="37"/>
      <c r="I97" s="50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</row>
    <row r="98" spans="1:26" ht="15" hidden="1" customHeight="1" x14ac:dyDescent="0.15">
      <c r="A98" s="22"/>
      <c r="B98" s="22"/>
      <c r="C98" s="37"/>
      <c r="D98" s="37"/>
      <c r="E98" s="37"/>
      <c r="F98" s="37"/>
      <c r="G98" s="37"/>
      <c r="H98" s="37"/>
      <c r="I98" s="50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</row>
    <row r="99" spans="1:26" ht="15" hidden="1" customHeight="1" x14ac:dyDescent="0.15">
      <c r="A99" s="22"/>
      <c r="B99" s="22"/>
      <c r="C99" s="37"/>
      <c r="D99" s="37"/>
      <c r="E99" s="37"/>
      <c r="F99" s="37"/>
      <c r="G99" s="37"/>
      <c r="H99" s="37"/>
      <c r="I99" s="50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</row>
    <row r="100" spans="1:26" ht="15" hidden="1" customHeight="1" x14ac:dyDescent="0.15">
      <c r="A100" s="22"/>
      <c r="B100" s="22"/>
      <c r="C100" s="37"/>
      <c r="D100" s="37"/>
      <c r="E100" s="37"/>
      <c r="F100" s="37"/>
      <c r="G100" s="37"/>
      <c r="H100" s="37"/>
      <c r="I100" s="50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</row>
    <row r="101" spans="1:26" ht="15" hidden="1" customHeight="1" x14ac:dyDescent="0.15">
      <c r="A101" s="22"/>
      <c r="B101" s="22"/>
      <c r="C101" s="37"/>
      <c r="D101" s="37"/>
      <c r="E101" s="37"/>
      <c r="F101" s="37"/>
      <c r="G101" s="37"/>
      <c r="H101" s="37"/>
      <c r="I101" s="50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</row>
    <row r="102" spans="1:26" ht="15" hidden="1" customHeight="1" x14ac:dyDescent="0.15">
      <c r="A102" s="22"/>
      <c r="B102" s="22"/>
      <c r="C102" s="37"/>
      <c r="D102" s="37"/>
      <c r="E102" s="37"/>
      <c r="F102" s="37"/>
      <c r="G102" s="37"/>
      <c r="H102" s="37"/>
      <c r="I102" s="50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</row>
    <row r="103" spans="1:26" ht="15" hidden="1" customHeight="1" x14ac:dyDescent="0.15">
      <c r="A103" s="22"/>
      <c r="B103" s="22"/>
      <c r="C103" s="37"/>
      <c r="D103" s="37"/>
      <c r="E103" s="37"/>
      <c r="F103" s="37"/>
      <c r="G103" s="37"/>
      <c r="H103" s="37"/>
      <c r="I103" s="50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</row>
    <row r="104" spans="1:26" ht="15" hidden="1" customHeight="1" x14ac:dyDescent="0.15">
      <c r="A104" s="22"/>
      <c r="B104" s="22"/>
      <c r="C104" s="37"/>
      <c r="D104" s="37"/>
      <c r="E104" s="37"/>
      <c r="F104" s="37"/>
      <c r="G104" s="37"/>
      <c r="H104" s="37"/>
      <c r="I104" s="50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</row>
    <row r="105" spans="1:26" ht="15" hidden="1" customHeight="1" x14ac:dyDescent="0.15">
      <c r="A105" s="22"/>
      <c r="B105" s="22"/>
      <c r="C105" s="37"/>
      <c r="D105" s="37"/>
      <c r="E105" s="37"/>
      <c r="F105" s="37"/>
      <c r="G105" s="37"/>
      <c r="H105" s="37"/>
      <c r="I105" s="50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</row>
    <row r="106" spans="1:26" ht="15" hidden="1" customHeight="1" x14ac:dyDescent="0.15">
      <c r="A106" s="22"/>
      <c r="B106" s="22"/>
      <c r="C106" s="37"/>
      <c r="D106" s="37"/>
      <c r="E106" s="37"/>
      <c r="F106" s="37"/>
      <c r="G106" s="37"/>
      <c r="H106" s="37"/>
      <c r="I106" s="50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</row>
    <row r="107" spans="1:26" ht="15" hidden="1" customHeight="1" x14ac:dyDescent="0.15">
      <c r="A107" s="22"/>
      <c r="B107" s="22"/>
      <c r="C107" s="37"/>
      <c r="D107" s="37"/>
      <c r="E107" s="37"/>
      <c r="F107" s="37"/>
      <c r="G107" s="37"/>
      <c r="H107" s="37"/>
      <c r="I107" s="50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</row>
    <row r="108" spans="1:26" ht="20.100000000000001" customHeight="1" x14ac:dyDescent="0.15">
      <c r="A108" s="22"/>
      <c r="B108" s="22"/>
      <c r="C108" s="37"/>
      <c r="D108" s="37"/>
      <c r="E108" s="37"/>
      <c r="F108" s="37"/>
      <c r="G108" s="37"/>
      <c r="H108" s="37"/>
      <c r="I108" s="50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20.100000000000001" customHeight="1" x14ac:dyDescent="0.15">
      <c r="A109" s="22"/>
      <c r="B109" s="22"/>
      <c r="C109" s="206" t="s">
        <v>21</v>
      </c>
      <c r="D109" s="207"/>
      <c r="E109" s="207"/>
      <c r="F109" s="207"/>
      <c r="G109" s="207"/>
      <c r="H109" s="208"/>
      <c r="I109" s="55"/>
    </row>
    <row r="110" spans="1:26" ht="20.100000000000001" customHeight="1" x14ac:dyDescent="0.15">
      <c r="A110" s="22"/>
      <c r="B110" s="22"/>
      <c r="C110" s="64"/>
      <c r="D110" s="65"/>
      <c r="E110" s="65"/>
      <c r="F110" s="65"/>
      <c r="G110" s="65"/>
      <c r="H110" s="65"/>
      <c r="I110" s="57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6"/>
    </row>
    <row r="111" spans="1:26" ht="30" customHeight="1" x14ac:dyDescent="0.15">
      <c r="A111" s="22"/>
      <c r="B111" s="22"/>
      <c r="C111" s="64"/>
      <c r="D111" s="267" t="s">
        <v>336</v>
      </c>
      <c r="E111" s="267"/>
      <c r="F111" s="267"/>
      <c r="G111" s="267"/>
      <c r="H111" s="267"/>
      <c r="I111" s="267"/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7"/>
      <c r="X111" s="267"/>
      <c r="Y111" s="267"/>
      <c r="Z111" s="38"/>
    </row>
    <row r="112" spans="1:26" ht="20.100000000000001" customHeight="1" x14ac:dyDescent="0.15">
      <c r="A112" s="22">
        <f>IF(TRIM($I112)="", 1001, 0)</f>
        <v>1001</v>
      </c>
      <c r="B112" s="22"/>
      <c r="C112" s="39"/>
      <c r="D112" s="40">
        <v>1</v>
      </c>
      <c r="E112" s="21" t="s">
        <v>8</v>
      </c>
      <c r="I112" s="270"/>
      <c r="J112" s="270"/>
      <c r="K112" s="270"/>
      <c r="L112" s="270"/>
      <c r="M112" s="270"/>
      <c r="N112" s="270"/>
      <c r="O112" s="270"/>
      <c r="P112" s="270"/>
      <c r="Q112" s="270"/>
      <c r="R112" s="270"/>
      <c r="S112" s="270"/>
      <c r="T112" s="270"/>
      <c r="U112" s="270"/>
      <c r="V112" s="270"/>
      <c r="W112" s="270"/>
      <c r="X112" s="270"/>
      <c r="Y112" s="270"/>
      <c r="Z112" s="38"/>
    </row>
    <row r="113" spans="1:27" ht="20.100000000000001" customHeight="1" x14ac:dyDescent="0.15">
      <c r="A113" s="22"/>
      <c r="B113" s="22"/>
      <c r="C113" s="39"/>
      <c r="D113" s="40"/>
      <c r="E113" s="37"/>
      <c r="F113" s="37"/>
      <c r="G113" s="37"/>
      <c r="H113" s="37"/>
      <c r="I113" s="46" t="s">
        <v>318</v>
      </c>
      <c r="J113" s="43" t="s">
        <v>27</v>
      </c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38"/>
    </row>
    <row r="114" spans="1:27" ht="20.100000000000001" customHeight="1" x14ac:dyDescent="0.15">
      <c r="A114" s="22">
        <f>IF(TRIM($I114)="", 1001, 0)</f>
        <v>1001</v>
      </c>
      <c r="B114" s="22"/>
      <c r="C114" s="39"/>
      <c r="D114" s="40">
        <v>2</v>
      </c>
      <c r="E114" s="21" t="s">
        <v>15</v>
      </c>
      <c r="I114" s="270"/>
      <c r="J114" s="270"/>
      <c r="K114" s="270"/>
      <c r="L114" s="270"/>
      <c r="M114" s="270"/>
      <c r="N114" s="270"/>
      <c r="O114" s="270"/>
      <c r="P114" s="270"/>
      <c r="Q114" s="270"/>
      <c r="R114" s="270"/>
      <c r="S114" s="270"/>
      <c r="T114" s="270"/>
      <c r="U114" s="270"/>
      <c r="V114" s="270"/>
      <c r="W114" s="270"/>
      <c r="X114" s="270"/>
      <c r="Y114" s="270"/>
      <c r="Z114" s="38"/>
    </row>
    <row r="115" spans="1:27" ht="20.100000000000001" customHeight="1" x14ac:dyDescent="0.15">
      <c r="A115" s="22"/>
      <c r="B115" s="22"/>
      <c r="C115" s="39"/>
      <c r="D115" s="40"/>
      <c r="E115" s="37"/>
      <c r="F115" s="37"/>
      <c r="G115" s="37"/>
      <c r="H115" s="37"/>
      <c r="I115" s="46" t="s">
        <v>317</v>
      </c>
      <c r="J115" s="43" t="s">
        <v>11</v>
      </c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38"/>
    </row>
    <row r="116" spans="1:27" ht="20.100000000000001" customHeight="1" x14ac:dyDescent="0.15">
      <c r="A116" s="22">
        <f>IF(TRIM($I116)="", 1001, 0)</f>
        <v>1001</v>
      </c>
      <c r="B116" s="22"/>
      <c r="C116" s="39"/>
      <c r="D116" s="40">
        <v>3</v>
      </c>
      <c r="E116" s="21" t="s">
        <v>16</v>
      </c>
      <c r="I116" s="270"/>
      <c r="J116" s="270"/>
      <c r="K116" s="270"/>
      <c r="L116" s="270"/>
      <c r="M116" s="270"/>
      <c r="N116" s="270"/>
      <c r="O116" s="270"/>
      <c r="P116" s="270"/>
      <c r="Q116" s="270"/>
      <c r="R116" s="270"/>
      <c r="S116" s="270"/>
      <c r="T116" s="270"/>
      <c r="U116" s="270"/>
      <c r="V116" s="270"/>
      <c r="W116" s="270"/>
      <c r="X116" s="270"/>
      <c r="Y116" s="270"/>
      <c r="Z116" s="38"/>
    </row>
    <row r="117" spans="1:27" ht="20.100000000000001" customHeight="1" x14ac:dyDescent="0.15">
      <c r="A117" s="22"/>
      <c r="B117" s="22"/>
      <c r="C117" s="39"/>
      <c r="D117" s="40"/>
      <c r="E117" s="37"/>
      <c r="F117" s="37"/>
      <c r="G117" s="37"/>
      <c r="H117" s="37"/>
      <c r="I117" s="46" t="s">
        <v>318</v>
      </c>
      <c r="J117" s="43" t="s">
        <v>12</v>
      </c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38"/>
    </row>
    <row r="118" spans="1:27" ht="20.100000000000001" customHeight="1" x14ac:dyDescent="0.15">
      <c r="A118" s="22">
        <f>IF(NOT(AND(TRIM($I118)&lt;&gt;"",ISNUMBER(VALUE(SUBSTITUTE($I118,"-",""))))), 1001, 0)</f>
        <v>1001</v>
      </c>
      <c r="B118" s="22"/>
      <c r="C118" s="39"/>
      <c r="D118" s="40">
        <v>4</v>
      </c>
      <c r="E118" s="21" t="s">
        <v>6</v>
      </c>
      <c r="I118" s="270"/>
      <c r="J118" s="270"/>
      <c r="K118" s="270"/>
      <c r="L118" s="270"/>
      <c r="M118" s="270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38"/>
    </row>
    <row r="119" spans="1:27" ht="20.100000000000001" customHeight="1" x14ac:dyDescent="0.15">
      <c r="A119" s="22"/>
      <c r="B119" s="22"/>
      <c r="C119" s="44"/>
      <c r="D119" s="37"/>
      <c r="E119" s="37"/>
      <c r="F119" s="37"/>
      <c r="G119" s="37"/>
      <c r="H119" s="37"/>
      <c r="I119" s="46" t="s">
        <v>318</v>
      </c>
      <c r="J119" s="43" t="s">
        <v>325</v>
      </c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38"/>
    </row>
    <row r="120" spans="1:27" ht="20.100000000000001" customHeight="1" x14ac:dyDescent="0.15">
      <c r="A120" s="22">
        <f>IF(NOT(AND(TRIM($I120)&lt;&gt;"",ISNUMBER(VALUE(SUBSTITUTE($I120,"-",""))))), 1001, 0)</f>
        <v>1001</v>
      </c>
      <c r="B120" s="22"/>
      <c r="C120" s="39"/>
      <c r="D120" s="40">
        <v>5</v>
      </c>
      <c r="E120" s="21" t="s">
        <v>7</v>
      </c>
      <c r="I120" s="270"/>
      <c r="J120" s="270"/>
      <c r="K120" s="270"/>
      <c r="L120" s="270"/>
      <c r="M120" s="270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38"/>
    </row>
    <row r="121" spans="1:27" ht="20.100000000000001" customHeight="1" x14ac:dyDescent="0.15">
      <c r="A121" s="22"/>
      <c r="B121" s="22"/>
      <c r="C121" s="44"/>
      <c r="D121" s="37"/>
      <c r="E121" s="37"/>
      <c r="F121" s="37"/>
      <c r="G121" s="37"/>
      <c r="H121" s="37"/>
      <c r="I121" s="46" t="s">
        <v>320</v>
      </c>
      <c r="J121" s="43" t="s">
        <v>323</v>
      </c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38"/>
    </row>
    <row r="122" spans="1:27" ht="20.100000000000001" customHeight="1" x14ac:dyDescent="0.15">
      <c r="A122" s="22"/>
      <c r="B122" s="22"/>
      <c r="C122" s="39"/>
      <c r="D122" s="40">
        <v>6</v>
      </c>
      <c r="E122" s="21" t="s">
        <v>10</v>
      </c>
      <c r="I122" s="270"/>
      <c r="J122" s="270"/>
      <c r="K122" s="270"/>
      <c r="L122" s="270"/>
      <c r="M122" s="270"/>
      <c r="N122" s="270"/>
      <c r="O122" s="270"/>
      <c r="P122" s="270"/>
      <c r="Q122" s="270"/>
      <c r="R122" s="270"/>
      <c r="S122" s="270"/>
      <c r="T122" s="270"/>
      <c r="U122" s="270"/>
      <c r="V122" s="270"/>
      <c r="W122" s="270"/>
      <c r="X122" s="270"/>
      <c r="Y122" s="270"/>
      <c r="Z122" s="38"/>
    </row>
    <row r="123" spans="1:27" ht="20.100000000000001" customHeight="1" x14ac:dyDescent="0.15">
      <c r="A123" s="22"/>
      <c r="B123" s="22"/>
      <c r="C123" s="44"/>
      <c r="D123" s="37"/>
      <c r="E123" s="37"/>
      <c r="F123" s="37"/>
      <c r="G123" s="37"/>
      <c r="H123" s="37"/>
      <c r="I123" s="46" t="s">
        <v>317</v>
      </c>
      <c r="J123" s="43" t="s">
        <v>20</v>
      </c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38"/>
    </row>
    <row r="124" spans="1:27" ht="20.100000000000001" customHeight="1" x14ac:dyDescent="0.15">
      <c r="A124" s="22"/>
      <c r="B124" s="22"/>
      <c r="C124" s="51"/>
      <c r="D124" s="52"/>
      <c r="E124" s="52"/>
      <c r="F124" s="52"/>
      <c r="G124" s="52"/>
      <c r="H124" s="52"/>
      <c r="I124" s="6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4"/>
    </row>
    <row r="125" spans="1:27" ht="20.100000000000001" customHeight="1" x14ac:dyDescent="0.15">
      <c r="A125" s="22"/>
      <c r="B125" s="22"/>
      <c r="C125" s="37"/>
      <c r="D125" s="37"/>
      <c r="E125" s="37"/>
      <c r="F125" s="37"/>
      <c r="G125" s="37"/>
      <c r="H125" s="37"/>
      <c r="I125" s="50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37"/>
    </row>
    <row r="126" spans="1:27" ht="15.75" hidden="1" customHeight="1" x14ac:dyDescent="0.15">
      <c r="A126" s="66"/>
      <c r="B126" s="22"/>
      <c r="C126" s="37"/>
      <c r="D126" s="37"/>
      <c r="E126" s="37"/>
      <c r="F126" s="37"/>
      <c r="G126" s="37"/>
      <c r="H126" s="37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37"/>
    </row>
    <row r="127" spans="1:27" ht="15.75" hidden="1" customHeight="1" x14ac:dyDescent="0.15">
      <c r="A127" s="66"/>
      <c r="B127" s="22"/>
      <c r="C127" s="37"/>
      <c r="D127" s="37"/>
      <c r="E127" s="37"/>
      <c r="F127" s="37"/>
      <c r="G127" s="37"/>
      <c r="H127" s="37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37"/>
    </row>
    <row r="128" spans="1:27" ht="15.75" hidden="1" customHeight="1" x14ac:dyDescent="0.15">
      <c r="A128" s="66"/>
      <c r="B128" s="22"/>
      <c r="C128" s="37"/>
      <c r="D128" s="37"/>
      <c r="E128" s="37"/>
      <c r="F128" s="37"/>
      <c r="G128" s="37"/>
      <c r="H128" s="37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37"/>
    </row>
    <row r="129" spans="1:27" ht="15.75" hidden="1" customHeight="1" x14ac:dyDescent="0.15">
      <c r="A129" s="66"/>
      <c r="B129" s="22"/>
      <c r="C129" s="37"/>
      <c r="D129" s="37"/>
      <c r="E129" s="37"/>
      <c r="F129" s="37"/>
      <c r="G129" s="37"/>
      <c r="H129" s="37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37"/>
    </row>
    <row r="130" spans="1:27" ht="15.75" hidden="1" customHeight="1" x14ac:dyDescent="0.15">
      <c r="A130" s="66"/>
      <c r="B130" s="22"/>
      <c r="C130" s="37"/>
      <c r="D130" s="37"/>
      <c r="E130" s="37"/>
      <c r="F130" s="37"/>
      <c r="G130" s="37"/>
      <c r="H130" s="37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37"/>
    </row>
    <row r="131" spans="1:27" ht="15.75" hidden="1" customHeight="1" x14ac:dyDescent="0.15">
      <c r="A131" s="66"/>
      <c r="B131" s="22"/>
      <c r="C131" s="37"/>
      <c r="D131" s="37"/>
      <c r="E131" s="37"/>
      <c r="F131" s="37"/>
      <c r="G131" s="37"/>
      <c r="H131" s="37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37"/>
    </row>
    <row r="132" spans="1:27" ht="15.75" hidden="1" customHeight="1" x14ac:dyDescent="0.15">
      <c r="A132" s="66"/>
      <c r="B132" s="22"/>
      <c r="C132" s="37"/>
      <c r="D132" s="37"/>
      <c r="E132" s="37"/>
      <c r="F132" s="37"/>
      <c r="G132" s="37"/>
      <c r="H132" s="37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37"/>
    </row>
    <row r="133" spans="1:27" ht="15.75" hidden="1" customHeight="1" x14ac:dyDescent="0.15">
      <c r="A133" s="66"/>
      <c r="B133" s="22"/>
      <c r="C133" s="37"/>
      <c r="D133" s="37"/>
      <c r="E133" s="37"/>
      <c r="F133" s="37"/>
      <c r="G133" s="37"/>
      <c r="H133" s="37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37"/>
    </row>
    <row r="134" spans="1:27" ht="15.75" hidden="1" customHeight="1" x14ac:dyDescent="0.15">
      <c r="A134" s="66"/>
      <c r="B134" s="22"/>
      <c r="C134" s="37"/>
      <c r="D134" s="37"/>
      <c r="E134" s="37"/>
      <c r="F134" s="37"/>
      <c r="G134" s="37"/>
      <c r="H134" s="37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37"/>
    </row>
    <row r="135" spans="1:27" ht="15.75" hidden="1" customHeight="1" x14ac:dyDescent="0.15">
      <c r="A135" s="66"/>
      <c r="B135" s="22"/>
      <c r="C135" s="37"/>
      <c r="D135" s="37"/>
      <c r="E135" s="37"/>
      <c r="F135" s="37"/>
      <c r="G135" s="37"/>
      <c r="H135" s="37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37"/>
    </row>
    <row r="136" spans="1:27" ht="15.75" hidden="1" customHeight="1" x14ac:dyDescent="0.15">
      <c r="A136" s="66"/>
      <c r="B136" s="22"/>
      <c r="C136" s="37"/>
      <c r="D136" s="37"/>
      <c r="E136" s="37"/>
      <c r="F136" s="37"/>
      <c r="G136" s="37"/>
      <c r="H136" s="37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37"/>
    </row>
    <row r="137" spans="1:27" ht="15.75" hidden="1" customHeight="1" x14ac:dyDescent="0.15">
      <c r="A137" s="66"/>
      <c r="B137" s="22"/>
      <c r="C137" s="37"/>
      <c r="D137" s="37"/>
      <c r="E137" s="37"/>
      <c r="F137" s="37"/>
      <c r="G137" s="37"/>
      <c r="H137" s="37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37"/>
    </row>
    <row r="138" spans="1:27" ht="15.75" hidden="1" customHeight="1" x14ac:dyDescent="0.15">
      <c r="A138" s="66"/>
      <c r="B138" s="22"/>
      <c r="C138" s="37"/>
      <c r="D138" s="37"/>
      <c r="E138" s="37"/>
      <c r="F138" s="37"/>
      <c r="G138" s="37"/>
      <c r="H138" s="37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37"/>
    </row>
    <row r="139" spans="1:27" ht="15.75" hidden="1" customHeight="1" x14ac:dyDescent="0.15">
      <c r="A139" s="66"/>
      <c r="B139" s="22"/>
      <c r="C139" s="37"/>
      <c r="D139" s="37"/>
      <c r="E139" s="37"/>
      <c r="F139" s="37"/>
      <c r="G139" s="37"/>
      <c r="H139" s="37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37"/>
    </row>
    <row r="140" spans="1:27" ht="15.75" hidden="1" customHeight="1" x14ac:dyDescent="0.15">
      <c r="A140" s="66"/>
      <c r="B140" s="22"/>
      <c r="C140" s="37"/>
      <c r="D140" s="37"/>
      <c r="E140" s="37"/>
      <c r="F140" s="37"/>
      <c r="G140" s="37"/>
      <c r="H140" s="37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37"/>
    </row>
    <row r="141" spans="1:27" ht="15.75" hidden="1" customHeight="1" x14ac:dyDescent="0.15">
      <c r="A141" s="66"/>
      <c r="B141" s="22"/>
      <c r="C141" s="37"/>
      <c r="D141" s="37"/>
      <c r="E141" s="37"/>
      <c r="F141" s="37"/>
      <c r="G141" s="37"/>
      <c r="H141" s="37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37"/>
    </row>
    <row r="142" spans="1:27" ht="15.75" hidden="1" customHeight="1" x14ac:dyDescent="0.15">
      <c r="A142" s="66"/>
      <c r="B142" s="22"/>
      <c r="C142" s="37"/>
      <c r="D142" s="37"/>
      <c r="E142" s="37"/>
      <c r="F142" s="37"/>
      <c r="G142" s="37"/>
      <c r="H142" s="37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37"/>
    </row>
    <row r="143" spans="1:27" ht="15.75" hidden="1" customHeight="1" x14ac:dyDescent="0.15">
      <c r="A143" s="66"/>
      <c r="B143" s="22"/>
      <c r="C143" s="37"/>
      <c r="D143" s="37"/>
      <c r="E143" s="37"/>
      <c r="F143" s="37"/>
      <c r="G143" s="37"/>
      <c r="H143" s="37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37"/>
    </row>
    <row r="144" spans="1:27" ht="15.75" hidden="1" customHeight="1" x14ac:dyDescent="0.15">
      <c r="A144" s="66"/>
      <c r="B144" s="22"/>
      <c r="C144" s="37"/>
      <c r="D144" s="37"/>
      <c r="E144" s="37"/>
      <c r="F144" s="37"/>
      <c r="G144" s="37"/>
      <c r="H144" s="37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37"/>
    </row>
    <row r="145" spans="1:27" ht="20.100000000000001" customHeight="1" x14ac:dyDescent="0.15">
      <c r="A145" s="66"/>
      <c r="B145" s="22"/>
      <c r="C145" s="37"/>
      <c r="D145" s="37"/>
      <c r="E145" s="37"/>
      <c r="F145" s="37"/>
      <c r="G145" s="37"/>
      <c r="H145" s="37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37"/>
    </row>
    <row r="146" spans="1:27" ht="20.100000000000001" customHeight="1" x14ac:dyDescent="0.15">
      <c r="A146" s="22"/>
      <c r="B146" s="22"/>
      <c r="C146" s="206" t="s">
        <v>28</v>
      </c>
      <c r="D146" s="207"/>
      <c r="E146" s="207"/>
      <c r="F146" s="207"/>
      <c r="G146" s="207"/>
      <c r="H146" s="208"/>
      <c r="I146" s="55"/>
    </row>
    <row r="147" spans="1:27" ht="20.100000000000001" customHeight="1" x14ac:dyDescent="0.15">
      <c r="A147" s="22"/>
      <c r="B147" s="22"/>
      <c r="C147" s="33"/>
      <c r="D147" s="34"/>
      <c r="E147" s="34"/>
      <c r="F147" s="34"/>
      <c r="G147" s="34"/>
      <c r="H147" s="34"/>
      <c r="I147" s="57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6"/>
    </row>
    <row r="148" spans="1:27" ht="20.100000000000001" customHeight="1" x14ac:dyDescent="0.15">
      <c r="A148" s="22"/>
      <c r="B148" s="22"/>
      <c r="C148" s="33"/>
      <c r="D148" s="67" t="s">
        <v>283</v>
      </c>
      <c r="E148" s="34"/>
      <c r="F148" s="34"/>
      <c r="G148" s="34"/>
      <c r="H148" s="34"/>
      <c r="I148" s="68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8"/>
    </row>
    <row r="149" spans="1:27" ht="20.100000000000001" customHeight="1" x14ac:dyDescent="0.15">
      <c r="A149" s="22">
        <f>IF(AND($I149&lt;&gt;"しない", $I149&lt;&gt;"する"), 1001, 0)</f>
        <v>0</v>
      </c>
      <c r="B149" s="22"/>
      <c r="C149" s="39"/>
      <c r="D149" s="40">
        <v>1</v>
      </c>
      <c r="E149" s="37" t="s">
        <v>284</v>
      </c>
      <c r="F149" s="37"/>
      <c r="G149" s="37"/>
      <c r="H149" s="37"/>
      <c r="I149" s="270" t="s">
        <v>327</v>
      </c>
      <c r="J149" s="270"/>
      <c r="K149" s="270"/>
      <c r="L149" s="270"/>
      <c r="M149" s="270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38"/>
    </row>
    <row r="150" spans="1:27" ht="20.100000000000001" customHeight="1" x14ac:dyDescent="0.15">
      <c r="A150" s="22"/>
      <c r="B150" s="22"/>
      <c r="C150" s="44"/>
      <c r="D150" s="37"/>
      <c r="E150" s="37"/>
      <c r="F150" s="37"/>
      <c r="G150" s="37"/>
      <c r="H150" s="37"/>
      <c r="I150" s="46" t="s">
        <v>318</v>
      </c>
      <c r="J150" s="43" t="s">
        <v>282</v>
      </c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38"/>
    </row>
    <row r="151" spans="1:27" ht="20.100000000000001" customHeight="1" x14ac:dyDescent="0.15">
      <c r="A151" s="22">
        <f>IF(AND($I149="する",TRIM($I151)=""), 1001, 0)</f>
        <v>0</v>
      </c>
      <c r="B151" s="22"/>
      <c r="C151" s="39"/>
      <c r="D151" s="40">
        <v>2</v>
      </c>
      <c r="E151" s="21" t="s">
        <v>0</v>
      </c>
      <c r="I151" s="268"/>
      <c r="J151" s="269"/>
      <c r="K151" s="269"/>
      <c r="L151" s="269"/>
      <c r="M151" s="269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38"/>
    </row>
    <row r="152" spans="1:27" ht="20.100000000000001" customHeight="1" x14ac:dyDescent="0.15">
      <c r="A152" s="22"/>
      <c r="B152" s="22"/>
      <c r="C152" s="39"/>
      <c r="D152" s="40"/>
      <c r="E152" s="37"/>
      <c r="F152" s="37"/>
      <c r="G152" s="37"/>
      <c r="H152" s="37"/>
      <c r="I152" s="46" t="s">
        <v>317</v>
      </c>
      <c r="J152" s="43" t="s">
        <v>368</v>
      </c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38"/>
    </row>
    <row r="153" spans="1:27" ht="20.100000000000001" customHeight="1" x14ac:dyDescent="0.15">
      <c r="A153" s="22">
        <f>IF(AND($I149="する",TRIM($I153)=""), 1001, 0)</f>
        <v>0</v>
      </c>
      <c r="B153" s="22"/>
      <c r="C153" s="39"/>
      <c r="D153" s="40">
        <v>3</v>
      </c>
      <c r="E153" s="21" t="s">
        <v>1</v>
      </c>
      <c r="I153" s="259"/>
      <c r="J153" s="259"/>
      <c r="K153" s="259"/>
      <c r="L153" s="259"/>
      <c r="M153" s="259"/>
      <c r="N153" s="259"/>
      <c r="O153" s="259"/>
      <c r="P153" s="259"/>
      <c r="Q153" s="259"/>
      <c r="R153" s="259"/>
      <c r="S153" s="259"/>
      <c r="T153" s="259"/>
      <c r="U153" s="259"/>
      <c r="V153" s="259"/>
      <c r="W153" s="259"/>
      <c r="X153" s="259"/>
      <c r="Y153" s="259"/>
      <c r="Z153" s="38"/>
    </row>
    <row r="154" spans="1:27" ht="20.100000000000001" customHeight="1" x14ac:dyDescent="0.15">
      <c r="A154" s="22"/>
      <c r="B154" s="22"/>
      <c r="C154" s="39"/>
      <c r="D154" s="40"/>
      <c r="E154" s="37"/>
      <c r="F154" s="37"/>
      <c r="G154" s="37"/>
      <c r="H154" s="37"/>
      <c r="I154" s="46" t="s">
        <v>317</v>
      </c>
      <c r="J154" s="43" t="s">
        <v>13</v>
      </c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38"/>
    </row>
    <row r="155" spans="1:27" ht="20.100000000000001" customHeight="1" x14ac:dyDescent="0.15">
      <c r="A155" s="22"/>
      <c r="B155" s="22"/>
      <c r="C155" s="39"/>
      <c r="D155" s="40">
        <v>4</v>
      </c>
      <c r="E155" s="21" t="s">
        <v>29</v>
      </c>
      <c r="I155" s="270"/>
      <c r="J155" s="270"/>
      <c r="K155" s="270"/>
      <c r="L155" s="270"/>
      <c r="M155" s="270"/>
      <c r="N155" s="270"/>
      <c r="O155" s="270"/>
      <c r="P155" s="270"/>
      <c r="Q155" s="270"/>
      <c r="R155" s="270"/>
      <c r="S155" s="270"/>
      <c r="T155" s="270"/>
      <c r="U155" s="270"/>
      <c r="V155" s="270"/>
      <c r="W155" s="270"/>
      <c r="X155" s="270"/>
      <c r="Y155" s="270"/>
      <c r="Z155" s="38"/>
    </row>
    <row r="156" spans="1:27" ht="20.100000000000001" customHeight="1" x14ac:dyDescent="0.15">
      <c r="A156" s="22"/>
      <c r="B156" s="22"/>
      <c r="C156" s="39"/>
      <c r="D156" s="40"/>
      <c r="E156" s="37"/>
      <c r="F156" s="37"/>
      <c r="G156" s="37"/>
      <c r="H156" s="37"/>
      <c r="I156" s="46" t="s">
        <v>321</v>
      </c>
      <c r="J156" s="43" t="s">
        <v>11</v>
      </c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38"/>
    </row>
    <row r="157" spans="1:27" ht="20.100000000000001" customHeight="1" x14ac:dyDescent="0.15">
      <c r="A157" s="22">
        <f>IF(AND($I149="する",TRIM($I157)=""), 1001, 0)</f>
        <v>0</v>
      </c>
      <c r="B157" s="22"/>
      <c r="C157" s="39"/>
      <c r="D157" s="40">
        <v>5</v>
      </c>
      <c r="E157" s="21" t="s">
        <v>30</v>
      </c>
      <c r="I157" s="270"/>
      <c r="J157" s="270"/>
      <c r="K157" s="270"/>
      <c r="L157" s="270"/>
      <c r="M157" s="270"/>
      <c r="N157" s="270"/>
      <c r="O157" s="270"/>
      <c r="P157" s="270"/>
      <c r="Q157" s="270"/>
      <c r="R157" s="270"/>
      <c r="S157" s="270"/>
      <c r="T157" s="270"/>
      <c r="U157" s="270"/>
      <c r="V157" s="270"/>
      <c r="W157" s="270"/>
      <c r="X157" s="270"/>
      <c r="Y157" s="270"/>
      <c r="Z157" s="38"/>
    </row>
    <row r="158" spans="1:27" ht="20.100000000000001" customHeight="1" x14ac:dyDescent="0.15">
      <c r="A158" s="22"/>
      <c r="B158" s="22"/>
      <c r="C158" s="44"/>
      <c r="D158" s="37"/>
      <c r="E158" s="37"/>
      <c r="F158" s="37"/>
      <c r="G158" s="37"/>
      <c r="H158" s="37"/>
      <c r="I158" s="46" t="s">
        <v>317</v>
      </c>
      <c r="J158" s="43" t="s">
        <v>12</v>
      </c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38"/>
    </row>
    <row r="159" spans="1:27" ht="20.100000000000001" customHeight="1" x14ac:dyDescent="0.15">
      <c r="A159" s="22">
        <f>IF(AND($I149="する",NOT(AND(TRIM($I159)&lt;&gt;"",ISNUMBER(VALUE(SUBSTITUTE($I159,"-","")))))), 1001, 0)</f>
        <v>0</v>
      </c>
      <c r="B159" s="22"/>
      <c r="C159" s="39"/>
      <c r="D159" s="40">
        <v>6</v>
      </c>
      <c r="E159" s="21" t="s">
        <v>6</v>
      </c>
      <c r="I159" s="270"/>
      <c r="J159" s="270"/>
      <c r="K159" s="270"/>
      <c r="L159" s="270"/>
      <c r="M159" s="270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38"/>
    </row>
    <row r="160" spans="1:27" ht="20.100000000000001" customHeight="1" x14ac:dyDescent="0.15">
      <c r="A160" s="22"/>
      <c r="B160" s="22"/>
      <c r="C160" s="44"/>
      <c r="D160" s="37"/>
      <c r="E160" s="37"/>
      <c r="F160" s="37"/>
      <c r="G160" s="37"/>
      <c r="H160" s="37"/>
      <c r="I160" s="46" t="s">
        <v>317</v>
      </c>
      <c r="J160" s="43" t="s">
        <v>323</v>
      </c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38"/>
    </row>
    <row r="161" spans="1:27" ht="20.100000000000001" customHeight="1" x14ac:dyDescent="0.15">
      <c r="A161" s="22">
        <f>IF(AND($I149="する",AND(TRIM($I161)&lt;&gt;"",NOT(ISNUMBER(VALUE(SUBSTITUTE($I161,"-","")))))), 1001, 0)</f>
        <v>0</v>
      </c>
      <c r="B161" s="22"/>
      <c r="C161" s="39"/>
      <c r="D161" s="40">
        <v>7</v>
      </c>
      <c r="E161" s="21" t="s">
        <v>7</v>
      </c>
      <c r="I161" s="270"/>
      <c r="J161" s="270"/>
      <c r="K161" s="270"/>
      <c r="L161" s="270"/>
      <c r="M161" s="270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38"/>
    </row>
    <row r="162" spans="1:27" ht="20.100000000000001" customHeight="1" x14ac:dyDescent="0.15">
      <c r="A162" s="22"/>
      <c r="B162" s="22"/>
      <c r="C162" s="44"/>
      <c r="D162" s="37"/>
      <c r="E162" s="37"/>
      <c r="F162" s="37"/>
      <c r="G162" s="37"/>
      <c r="H162" s="37"/>
      <c r="I162" s="46" t="s">
        <v>318</v>
      </c>
      <c r="J162" s="43" t="s">
        <v>323</v>
      </c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38"/>
    </row>
    <row r="163" spans="1:27" ht="20.100000000000001" customHeight="1" x14ac:dyDescent="0.15">
      <c r="A163" s="22"/>
      <c r="B163" s="22"/>
      <c r="C163" s="51"/>
      <c r="D163" s="52"/>
      <c r="E163" s="52"/>
      <c r="F163" s="52"/>
      <c r="G163" s="52"/>
      <c r="H163" s="52"/>
      <c r="I163" s="6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4"/>
    </row>
    <row r="164" spans="1:27" ht="20.100000000000001" customHeight="1" x14ac:dyDescent="0.15">
      <c r="A164" s="22"/>
      <c r="B164" s="22"/>
      <c r="C164" s="37"/>
      <c r="D164" s="37"/>
      <c r="E164" s="37"/>
      <c r="F164" s="37"/>
      <c r="G164" s="37"/>
      <c r="H164" s="37"/>
      <c r="I164" s="50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37"/>
    </row>
    <row r="165" spans="1:27" ht="20.100000000000001" customHeight="1" x14ac:dyDescent="0.15">
      <c r="A165" s="66"/>
      <c r="B165" s="22"/>
      <c r="C165" s="37"/>
      <c r="D165" s="37"/>
      <c r="E165" s="37"/>
      <c r="F165" s="37"/>
      <c r="G165" s="37"/>
      <c r="H165" s="37"/>
      <c r="I165" s="48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</row>
    <row r="166" spans="1:27" ht="20.100000000000001" customHeight="1" x14ac:dyDescent="0.15">
      <c r="A166" s="66"/>
      <c r="B166" s="22"/>
      <c r="C166" s="206" t="s">
        <v>22</v>
      </c>
      <c r="D166" s="207"/>
      <c r="E166" s="207"/>
      <c r="F166" s="207"/>
      <c r="G166" s="207"/>
      <c r="H166" s="208"/>
      <c r="I166" s="69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pans="1:27" ht="20.100000000000001" customHeight="1" x14ac:dyDescent="0.15">
      <c r="A167" s="66"/>
      <c r="B167" s="22"/>
      <c r="C167" s="71"/>
      <c r="D167" s="72"/>
      <c r="E167" s="72"/>
      <c r="F167" s="72"/>
      <c r="G167" s="72"/>
      <c r="H167" s="72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4"/>
    </row>
    <row r="168" spans="1:27" ht="15.75" hidden="1" customHeight="1" x14ac:dyDescent="0.15">
      <c r="A168" s="66"/>
      <c r="B168" s="22"/>
      <c r="C168" s="33"/>
      <c r="D168" s="34"/>
      <c r="E168" s="34"/>
      <c r="F168" s="34"/>
      <c r="G168" s="34"/>
      <c r="H168" s="34"/>
      <c r="I168" s="75"/>
      <c r="J168" s="37"/>
      <c r="K168" s="37"/>
      <c r="L168" s="37"/>
      <c r="M168" s="37"/>
      <c r="N168" s="37"/>
      <c r="O168" s="37"/>
      <c r="P168" s="75"/>
      <c r="Q168" s="37"/>
      <c r="R168" s="37"/>
      <c r="S168" s="75"/>
      <c r="T168" s="37"/>
      <c r="U168" s="37"/>
      <c r="V168" s="37"/>
      <c r="W168" s="37"/>
      <c r="X168" s="76"/>
      <c r="Y168" s="37"/>
      <c r="Z168" s="38"/>
      <c r="AA168" s="37"/>
    </row>
    <row r="169" spans="1:27" ht="20.100000000000001" customHeight="1" x14ac:dyDescent="0.15">
      <c r="A169" s="66">
        <f>IF(TRIM($I169)="", 1001,0)</f>
        <v>1001</v>
      </c>
      <c r="B169" s="22"/>
      <c r="C169" s="33"/>
      <c r="D169" s="77">
        <v>1</v>
      </c>
      <c r="E169" s="78" t="s">
        <v>9</v>
      </c>
      <c r="F169" s="78"/>
      <c r="G169" s="78"/>
      <c r="H169" s="78"/>
      <c r="I169" s="287"/>
      <c r="J169" s="298"/>
      <c r="K169" s="298"/>
      <c r="L169" s="298"/>
      <c r="M169" s="298"/>
      <c r="N169" s="79" t="s">
        <v>31</v>
      </c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Z169" s="38"/>
      <c r="AA169" s="37"/>
    </row>
    <row r="170" spans="1:27" ht="20.100000000000001" customHeight="1" x14ac:dyDescent="0.15">
      <c r="A170" s="66"/>
      <c r="B170" s="22"/>
      <c r="C170" s="33"/>
      <c r="D170" s="77"/>
      <c r="E170" s="78"/>
      <c r="F170" s="78"/>
      <c r="G170" s="78"/>
      <c r="H170" s="78"/>
      <c r="I170" s="42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38"/>
      <c r="AA170" s="37"/>
    </row>
    <row r="171" spans="1:27" ht="20.100000000000001" customHeight="1" x14ac:dyDescent="0.15">
      <c r="A171" s="66">
        <f>IF(TRIM($I171)="", 1001,0)</f>
        <v>1001</v>
      </c>
      <c r="B171" s="22"/>
      <c r="C171" s="33"/>
      <c r="D171" s="77">
        <v>2</v>
      </c>
      <c r="E171" s="78" t="s">
        <v>41</v>
      </c>
      <c r="F171" s="78"/>
      <c r="G171" s="78"/>
      <c r="H171" s="78"/>
      <c r="I171" s="270"/>
      <c r="J171" s="270"/>
      <c r="K171" s="270"/>
      <c r="L171" s="270"/>
      <c r="M171" s="270"/>
      <c r="N171" s="79" t="s">
        <v>36</v>
      </c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Z171" s="38"/>
      <c r="AA171" s="37"/>
    </row>
    <row r="172" spans="1:27" ht="20.100000000000001" customHeight="1" x14ac:dyDescent="0.15">
      <c r="A172" s="66"/>
      <c r="B172" s="22"/>
      <c r="C172" s="33"/>
      <c r="D172" s="77"/>
      <c r="E172" s="78"/>
      <c r="F172" s="78"/>
      <c r="G172" s="78"/>
      <c r="H172" s="78"/>
      <c r="I172" s="42" t="s">
        <v>318</v>
      </c>
      <c r="J172" s="43" t="s">
        <v>337</v>
      </c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38"/>
      <c r="AA172" s="37"/>
    </row>
    <row r="173" spans="1:27" ht="20.100000000000001" customHeight="1" x14ac:dyDescent="0.15">
      <c r="A173" s="66"/>
      <c r="B173" s="22"/>
      <c r="C173" s="39"/>
      <c r="D173" s="40">
        <v>3</v>
      </c>
      <c r="E173" s="70" t="s">
        <v>33</v>
      </c>
      <c r="F173" s="70"/>
      <c r="G173" s="70"/>
      <c r="H173" s="70"/>
      <c r="I173" s="81"/>
      <c r="Z173" s="38"/>
      <c r="AA173" s="37"/>
    </row>
    <row r="174" spans="1:27" ht="20.100000000000001" customHeight="1" x14ac:dyDescent="0.15">
      <c r="A174" s="66">
        <f>IF(TRIM($I174)="", 1001,0)</f>
        <v>1001</v>
      </c>
      <c r="B174" s="22"/>
      <c r="C174" s="39"/>
      <c r="D174" s="40"/>
      <c r="E174" s="260" t="s">
        <v>42</v>
      </c>
      <c r="F174" s="146"/>
      <c r="G174" s="146"/>
      <c r="H174" s="147"/>
      <c r="I174" s="292"/>
      <c r="J174" s="293"/>
      <c r="K174" s="293"/>
      <c r="L174" s="293"/>
      <c r="M174" s="294"/>
      <c r="N174" s="82" t="s">
        <v>32</v>
      </c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83"/>
      <c r="AA174" s="37"/>
    </row>
    <row r="175" spans="1:27" ht="20.100000000000001" customHeight="1" x14ac:dyDescent="0.15">
      <c r="A175" s="66">
        <f>IF(TRIM($I175)="", 1001,0)</f>
        <v>1001</v>
      </c>
      <c r="B175" s="22"/>
      <c r="C175" s="39"/>
      <c r="D175" s="40"/>
      <c r="E175" s="283" t="s">
        <v>310</v>
      </c>
      <c r="F175" s="143"/>
      <c r="G175" s="143"/>
      <c r="H175" s="144"/>
      <c r="I175" s="273"/>
      <c r="J175" s="274"/>
      <c r="K175" s="274"/>
      <c r="L175" s="274"/>
      <c r="M175" s="275"/>
      <c r="N175" s="41" t="s">
        <v>32</v>
      </c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38"/>
      <c r="AA175" s="37"/>
    </row>
    <row r="176" spans="1:27" ht="20.100000000000001" customHeight="1" x14ac:dyDescent="0.15">
      <c r="A176" s="66"/>
      <c r="B176" s="22"/>
      <c r="C176" s="39"/>
      <c r="D176" s="40"/>
      <c r="E176" s="35"/>
      <c r="F176" s="35"/>
      <c r="G176" s="35"/>
      <c r="H176" s="35"/>
      <c r="I176" s="42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3"/>
      <c r="AA176" s="37"/>
    </row>
    <row r="177" spans="1:27" ht="20.100000000000001" customHeight="1" x14ac:dyDescent="0.15">
      <c r="A177" s="66">
        <f>IF(TRIM($I177)="", 1001,0)</f>
        <v>1001</v>
      </c>
      <c r="B177" s="22"/>
      <c r="C177" s="39"/>
      <c r="D177" s="40">
        <v>4</v>
      </c>
      <c r="E177" s="21" t="s">
        <v>367</v>
      </c>
      <c r="I177" s="287"/>
      <c r="J177" s="288"/>
      <c r="K177" s="288"/>
      <c r="L177" s="288"/>
      <c r="M177" s="288"/>
      <c r="N177" s="41" t="s">
        <v>34</v>
      </c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58"/>
      <c r="AA177" s="37"/>
    </row>
    <row r="178" spans="1:27" ht="20.100000000000001" customHeight="1" x14ac:dyDescent="0.15">
      <c r="A178" s="66"/>
      <c r="B178" s="22"/>
      <c r="C178" s="39"/>
      <c r="D178" s="40"/>
      <c r="E178" s="37"/>
      <c r="F178" s="37"/>
      <c r="G178" s="37"/>
      <c r="H178" s="37"/>
      <c r="I178" s="42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3"/>
      <c r="AA178" s="37"/>
    </row>
    <row r="179" spans="1:27" ht="20.100000000000001" customHeight="1" x14ac:dyDescent="0.15">
      <c r="A179" s="66"/>
      <c r="B179" s="22"/>
      <c r="C179" s="33"/>
      <c r="D179" s="77">
        <v>5</v>
      </c>
      <c r="E179" s="78" t="s">
        <v>273</v>
      </c>
      <c r="F179" s="78"/>
      <c r="G179" s="78"/>
      <c r="H179" s="78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38"/>
      <c r="AA179" s="37"/>
    </row>
    <row r="180" spans="1:27" ht="20.100000000000001" customHeight="1" x14ac:dyDescent="0.15">
      <c r="A180" s="66"/>
      <c r="B180" s="22"/>
      <c r="C180" s="33"/>
      <c r="D180" s="77"/>
      <c r="E180" s="84" t="s">
        <v>47</v>
      </c>
      <c r="F180" s="78"/>
      <c r="G180" s="78"/>
      <c r="H180" s="78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38"/>
      <c r="AA180" s="37"/>
    </row>
    <row r="181" spans="1:27" ht="20.100000000000001" customHeight="1" x14ac:dyDescent="0.15">
      <c r="A181" s="66"/>
      <c r="B181" s="22"/>
      <c r="C181" s="33"/>
      <c r="D181" s="77"/>
      <c r="E181" s="164" t="s">
        <v>45</v>
      </c>
      <c r="F181" s="164"/>
      <c r="G181" s="164"/>
      <c r="H181" s="164"/>
      <c r="I181" s="284" t="s">
        <v>43</v>
      </c>
      <c r="J181" s="285"/>
      <c r="K181" s="285"/>
      <c r="L181" s="285"/>
      <c r="M181" s="286"/>
      <c r="N181" s="280" t="s">
        <v>44</v>
      </c>
      <c r="O181" s="281"/>
      <c r="P181" s="281"/>
      <c r="Q181" s="281"/>
      <c r="R181" s="282"/>
      <c r="S181" s="129" t="s">
        <v>48</v>
      </c>
      <c r="T181" s="129"/>
      <c r="U181" s="129"/>
      <c r="V181" s="129"/>
      <c r="W181" s="129"/>
      <c r="X181" s="129"/>
      <c r="Y181" s="129"/>
      <c r="Z181" s="38"/>
      <c r="AA181" s="37"/>
    </row>
    <row r="182" spans="1:27" ht="20.100000000000001" customHeight="1" x14ac:dyDescent="0.15">
      <c r="A182" s="66"/>
      <c r="B182" s="22"/>
      <c r="C182" s="33"/>
      <c r="E182" s="164"/>
      <c r="F182" s="164"/>
      <c r="G182" s="164"/>
      <c r="H182" s="164"/>
      <c r="I182" s="276"/>
      <c r="J182" s="277"/>
      <c r="K182" s="277"/>
      <c r="L182" s="277"/>
      <c r="M182" s="85" t="s">
        <v>312</v>
      </c>
      <c r="N182" s="276"/>
      <c r="O182" s="277"/>
      <c r="P182" s="277"/>
      <c r="Q182" s="277"/>
      <c r="R182" s="86" t="s">
        <v>312</v>
      </c>
      <c r="S182" s="129"/>
      <c r="T182" s="129"/>
      <c r="U182" s="129"/>
      <c r="V182" s="129"/>
      <c r="W182" s="129"/>
      <c r="X182" s="129"/>
      <c r="Y182" s="129"/>
      <c r="Z182" s="58"/>
      <c r="AA182" s="37"/>
    </row>
    <row r="183" spans="1:27" ht="20.100000000000001" customHeight="1" x14ac:dyDescent="0.15">
      <c r="A183" s="66"/>
      <c r="B183" s="22"/>
      <c r="C183" s="33"/>
      <c r="D183" s="40"/>
      <c r="E183" s="164"/>
      <c r="F183" s="164"/>
      <c r="G183" s="164"/>
      <c r="H183" s="164"/>
      <c r="I183" s="174"/>
      <c r="J183" s="175"/>
      <c r="K183" s="175"/>
      <c r="L183" s="175"/>
      <c r="M183" s="87" t="s">
        <v>316</v>
      </c>
      <c r="N183" s="174"/>
      <c r="O183" s="175"/>
      <c r="P183" s="175"/>
      <c r="Q183" s="175"/>
      <c r="R183" s="87" t="s">
        <v>316</v>
      </c>
      <c r="S183" s="129"/>
      <c r="T183" s="129"/>
      <c r="U183" s="129"/>
      <c r="V183" s="129"/>
      <c r="W183" s="129"/>
      <c r="X183" s="129"/>
      <c r="Y183" s="129"/>
      <c r="Z183" s="58"/>
      <c r="AA183" s="37"/>
    </row>
    <row r="184" spans="1:27" ht="20.100000000000001" customHeight="1" x14ac:dyDescent="0.15">
      <c r="A184" s="66">
        <f>IF(OR(TRIM($I182)="", TRIM($I183)="", TRIM($I184)="", TRIM($I185)=""),1001, 0)</f>
        <v>1001</v>
      </c>
      <c r="B184" s="22"/>
      <c r="C184" s="33"/>
      <c r="D184" s="40"/>
      <c r="E184" s="289" t="s">
        <v>306</v>
      </c>
      <c r="F184" s="289"/>
      <c r="G184" s="289"/>
      <c r="H184" s="289"/>
      <c r="I184" s="130"/>
      <c r="J184" s="166"/>
      <c r="K184" s="166"/>
      <c r="L184" s="166"/>
      <c r="M184" s="167"/>
      <c r="N184" s="130"/>
      <c r="O184" s="166"/>
      <c r="P184" s="166"/>
      <c r="Q184" s="166"/>
      <c r="R184" s="167"/>
      <c r="S184" s="130"/>
      <c r="T184" s="131"/>
      <c r="U184" s="131"/>
      <c r="V184" s="131"/>
      <c r="W184" s="131"/>
      <c r="X184" s="131"/>
      <c r="Y184" s="132"/>
      <c r="Z184" s="58"/>
      <c r="AA184" s="37"/>
    </row>
    <row r="185" spans="1:27" ht="20.100000000000001" customHeight="1" thickBot="1" x14ac:dyDescent="0.2">
      <c r="A185" s="66">
        <f>IF(OR(TRIM($N182)="", TRIM($N183)="", TRIM($N184)="", TRIM($N185)=""),1001, 0)</f>
        <v>1001</v>
      </c>
      <c r="B185" s="22"/>
      <c r="C185" s="33"/>
      <c r="D185" s="40"/>
      <c r="E185" s="168" t="s">
        <v>46</v>
      </c>
      <c r="F185" s="168"/>
      <c r="G185" s="168"/>
      <c r="H185" s="168"/>
      <c r="I185" s="133"/>
      <c r="J185" s="172"/>
      <c r="K185" s="172"/>
      <c r="L185" s="172"/>
      <c r="M185" s="173"/>
      <c r="N185" s="133"/>
      <c r="O185" s="172"/>
      <c r="P185" s="172"/>
      <c r="Q185" s="172"/>
      <c r="R185" s="173"/>
      <c r="S185" s="133"/>
      <c r="T185" s="134"/>
      <c r="U185" s="134"/>
      <c r="V185" s="134"/>
      <c r="W185" s="134"/>
      <c r="X185" s="134"/>
      <c r="Y185" s="135"/>
      <c r="Z185" s="58"/>
      <c r="AA185" s="37"/>
    </row>
    <row r="186" spans="1:27" ht="20.100000000000001" customHeight="1" thickTop="1" x14ac:dyDescent="0.15">
      <c r="A186" s="66">
        <f>IF(OR(ISBLANK(S184), TRIM($S185)=""),1001, 0)</f>
        <v>1001</v>
      </c>
      <c r="B186" s="22"/>
      <c r="C186" s="33"/>
      <c r="D186" s="40"/>
      <c r="E186" s="169" t="s">
        <v>23</v>
      </c>
      <c r="F186" s="170"/>
      <c r="G186" s="170"/>
      <c r="H186" s="171"/>
      <c r="I186" s="136">
        <f>SUM(I184:M185)</f>
        <v>0</v>
      </c>
      <c r="J186" s="278"/>
      <c r="K186" s="278"/>
      <c r="L186" s="278"/>
      <c r="M186" s="279"/>
      <c r="N186" s="136">
        <f>SUM(N184:R185)</f>
        <v>0</v>
      </c>
      <c r="O186" s="278"/>
      <c r="P186" s="278"/>
      <c r="Q186" s="278"/>
      <c r="R186" s="279"/>
      <c r="S186" s="136">
        <f>SUM(S184:X185)</f>
        <v>0</v>
      </c>
      <c r="T186" s="137"/>
      <c r="U186" s="137"/>
      <c r="V186" s="137"/>
      <c r="W186" s="137"/>
      <c r="X186" s="137"/>
      <c r="Y186" s="138"/>
      <c r="Z186" s="58"/>
      <c r="AA186" s="37"/>
    </row>
    <row r="187" spans="1:27" ht="20.100000000000001" customHeight="1" x14ac:dyDescent="0.15">
      <c r="A187" s="66"/>
      <c r="B187" s="22"/>
      <c r="C187" s="39"/>
      <c r="D187" s="40"/>
      <c r="E187" s="88" t="str">
        <f>"*1 "&amp;日付例&amp;"  年月日を入力してください。"</f>
        <v>*1 例)2024/4/1、R6/4/1  年月日を入力してください。</v>
      </c>
      <c r="F187" s="88"/>
      <c r="G187" s="88"/>
      <c r="H187" s="88"/>
      <c r="I187" s="89"/>
      <c r="N187" s="89"/>
      <c r="S187" s="89"/>
      <c r="Z187" s="58"/>
      <c r="AA187" s="37"/>
    </row>
    <row r="188" spans="1:27" ht="20.100000000000001" customHeight="1" x14ac:dyDescent="0.15">
      <c r="A188" s="66"/>
      <c r="B188" s="22"/>
      <c r="C188" s="51"/>
      <c r="D188" s="52"/>
      <c r="E188" s="52"/>
      <c r="F188" s="52"/>
      <c r="G188" s="52"/>
      <c r="H188" s="52"/>
      <c r="I188" s="52"/>
      <c r="J188" s="53"/>
      <c r="K188" s="53"/>
      <c r="L188" s="53"/>
      <c r="M188" s="53"/>
      <c r="N188" s="53"/>
      <c r="O188" s="6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90"/>
      <c r="AA188" s="37"/>
    </row>
    <row r="189" spans="1:27" ht="20.100000000000001" customHeight="1" x14ac:dyDescent="0.15">
      <c r="A189" s="66"/>
      <c r="B189" s="22"/>
      <c r="C189" s="37"/>
      <c r="D189" s="37"/>
      <c r="E189" s="37"/>
      <c r="F189" s="37"/>
      <c r="G189" s="37"/>
      <c r="H189" s="37"/>
      <c r="I189" s="37"/>
      <c r="J189" s="48"/>
      <c r="K189" s="48"/>
      <c r="L189" s="48"/>
      <c r="M189" s="48"/>
      <c r="N189" s="48"/>
      <c r="O189" s="50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37"/>
    </row>
    <row r="190" spans="1:27" ht="20.100000000000001" customHeight="1" x14ac:dyDescent="0.15">
      <c r="A190" s="66"/>
      <c r="B190" s="22"/>
      <c r="C190" s="37"/>
      <c r="D190" s="37"/>
      <c r="E190" s="37"/>
      <c r="F190" s="37"/>
      <c r="G190" s="37"/>
      <c r="H190" s="37"/>
      <c r="I190" s="48"/>
      <c r="J190" s="37"/>
      <c r="K190" s="37"/>
      <c r="L190" s="37"/>
      <c r="M190" s="37"/>
      <c r="N190" s="37"/>
      <c r="O190" s="68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</row>
    <row r="191" spans="1:27" ht="20.100000000000001" customHeight="1" x14ac:dyDescent="0.15">
      <c r="A191" s="66"/>
      <c r="B191" s="22"/>
      <c r="C191" s="206" t="s">
        <v>24</v>
      </c>
      <c r="D191" s="207"/>
      <c r="E191" s="207"/>
      <c r="F191" s="207"/>
      <c r="G191" s="207"/>
      <c r="H191" s="208"/>
      <c r="I191" s="91"/>
      <c r="J191" s="70"/>
      <c r="O191" s="55"/>
    </row>
    <row r="192" spans="1:27" ht="20.100000000000001" customHeight="1" x14ac:dyDescent="0.15">
      <c r="A192" s="66"/>
      <c r="B192" s="22"/>
      <c r="C192" s="33"/>
      <c r="D192" s="34"/>
      <c r="E192" s="34"/>
      <c r="F192" s="34"/>
      <c r="G192" s="34"/>
      <c r="H192" s="34"/>
      <c r="I192" s="34"/>
      <c r="J192" s="35"/>
      <c r="K192" s="35"/>
      <c r="L192" s="35"/>
      <c r="M192" s="35"/>
      <c r="N192" s="35"/>
      <c r="O192" s="57"/>
      <c r="P192" s="57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44"/>
    </row>
    <row r="193" spans="1:27" ht="39.950000000000003" customHeight="1" x14ac:dyDescent="0.15">
      <c r="A193" s="66"/>
      <c r="B193" s="22"/>
      <c r="C193" s="33"/>
      <c r="D193" s="165" t="s">
        <v>366</v>
      </c>
      <c r="E193" s="165"/>
      <c r="F193" s="165"/>
      <c r="G193" s="165"/>
      <c r="H193" s="165"/>
      <c r="I193" s="165"/>
      <c r="J193" s="165"/>
      <c r="K193" s="165"/>
      <c r="L193" s="165"/>
      <c r="M193" s="165"/>
      <c r="N193" s="165"/>
      <c r="O193" s="165"/>
      <c r="P193" s="165"/>
      <c r="Q193" s="165"/>
      <c r="R193" s="165"/>
      <c r="S193" s="165"/>
      <c r="T193" s="165"/>
      <c r="U193" s="165"/>
      <c r="V193" s="165"/>
      <c r="W193" s="165"/>
      <c r="X193" s="165"/>
      <c r="Y193" s="165"/>
      <c r="Z193" s="80"/>
      <c r="AA193" s="44"/>
    </row>
    <row r="194" spans="1:27" ht="30" customHeight="1" x14ac:dyDescent="0.15">
      <c r="A194" s="66">
        <f>IF(COUNTIF(N195:N335,"○")&lt;1, 1001, 0)</f>
        <v>1001</v>
      </c>
      <c r="B194" s="92"/>
      <c r="C194" s="33"/>
      <c r="D194" s="93" t="s">
        <v>163</v>
      </c>
      <c r="E194" s="203" t="s">
        <v>160</v>
      </c>
      <c r="F194" s="204"/>
      <c r="G194" s="185" t="s">
        <v>164</v>
      </c>
      <c r="H194" s="186"/>
      <c r="I194" s="209" t="s">
        <v>161</v>
      </c>
      <c r="J194" s="210"/>
      <c r="K194" s="210"/>
      <c r="L194" s="210"/>
      <c r="M194" s="211"/>
      <c r="N194" s="94" t="s">
        <v>49</v>
      </c>
      <c r="O194" s="295" t="s">
        <v>162</v>
      </c>
      <c r="P194" s="296"/>
      <c r="Q194" s="296"/>
      <c r="R194" s="296"/>
      <c r="S194" s="296"/>
      <c r="T194" s="296"/>
      <c r="U194" s="296"/>
      <c r="V194" s="296"/>
      <c r="W194" s="296"/>
      <c r="X194" s="296"/>
      <c r="Y194" s="297"/>
      <c r="AA194" s="44"/>
    </row>
    <row r="195" spans="1:27" ht="20.100000000000001" customHeight="1" x14ac:dyDescent="0.15">
      <c r="A195" s="66"/>
      <c r="B195" s="22"/>
      <c r="C195" s="33"/>
      <c r="D195" s="212" t="s">
        <v>340</v>
      </c>
      <c r="E195" s="197" t="s">
        <v>50</v>
      </c>
      <c r="F195" s="198"/>
      <c r="G195" s="205" t="s">
        <v>341</v>
      </c>
      <c r="H195" s="205"/>
      <c r="I195" s="145" t="s">
        <v>51</v>
      </c>
      <c r="J195" s="146"/>
      <c r="K195" s="146"/>
      <c r="L195" s="146"/>
      <c r="M195" s="157"/>
      <c r="N195" s="14"/>
      <c r="O195" s="145" t="s">
        <v>176</v>
      </c>
      <c r="P195" s="146"/>
      <c r="Q195" s="146"/>
      <c r="R195" s="146"/>
      <c r="S195" s="146"/>
      <c r="T195" s="146"/>
      <c r="U195" s="146"/>
      <c r="V195" s="146"/>
      <c r="W195" s="146"/>
      <c r="X195" s="146"/>
      <c r="Y195" s="147"/>
      <c r="AA195" s="44"/>
    </row>
    <row r="196" spans="1:27" ht="20.100000000000001" customHeight="1" x14ac:dyDescent="0.15">
      <c r="B196" s="58"/>
      <c r="D196" s="213"/>
      <c r="E196" s="199"/>
      <c r="F196" s="200"/>
      <c r="G196" s="181" t="s">
        <v>342</v>
      </c>
      <c r="H196" s="181"/>
      <c r="I196" s="139" t="s">
        <v>165</v>
      </c>
      <c r="J196" s="140"/>
      <c r="K196" s="140"/>
      <c r="L196" s="140"/>
      <c r="M196" s="162"/>
      <c r="N196" s="15"/>
      <c r="O196" s="139" t="s">
        <v>177</v>
      </c>
      <c r="P196" s="140"/>
      <c r="Q196" s="140"/>
      <c r="R196" s="140"/>
      <c r="S196" s="140"/>
      <c r="T196" s="140"/>
      <c r="U196" s="140"/>
      <c r="V196" s="140"/>
      <c r="W196" s="140"/>
      <c r="X196" s="140"/>
      <c r="Y196" s="141"/>
      <c r="AA196" s="96"/>
    </row>
    <row r="197" spans="1:27" ht="20.100000000000001" customHeight="1" x14ac:dyDescent="0.15">
      <c r="B197" s="58"/>
      <c r="D197" s="213"/>
      <c r="E197" s="199"/>
      <c r="F197" s="200"/>
      <c r="G197" s="181" t="s">
        <v>343</v>
      </c>
      <c r="H197" s="181"/>
      <c r="I197" s="139" t="s">
        <v>166</v>
      </c>
      <c r="J197" s="140"/>
      <c r="K197" s="140"/>
      <c r="L197" s="140"/>
      <c r="M197" s="162"/>
      <c r="N197" s="15"/>
      <c r="O197" s="139" t="s">
        <v>178</v>
      </c>
      <c r="P197" s="140"/>
      <c r="Q197" s="140"/>
      <c r="R197" s="140"/>
      <c r="S197" s="140"/>
      <c r="T197" s="140"/>
      <c r="U197" s="140"/>
      <c r="V197" s="140"/>
      <c r="W197" s="140"/>
      <c r="X197" s="140"/>
      <c r="Y197" s="141"/>
      <c r="AA197" s="96"/>
    </row>
    <row r="198" spans="1:27" ht="20.100000000000001" customHeight="1" x14ac:dyDescent="0.15">
      <c r="B198" s="58"/>
      <c r="D198" s="213"/>
      <c r="E198" s="199"/>
      <c r="F198" s="200"/>
      <c r="G198" s="181" t="s">
        <v>344</v>
      </c>
      <c r="H198" s="181"/>
      <c r="I198" s="139" t="s">
        <v>52</v>
      </c>
      <c r="J198" s="140"/>
      <c r="K198" s="140"/>
      <c r="L198" s="140"/>
      <c r="M198" s="162"/>
      <c r="N198" s="15"/>
      <c r="O198" s="139" t="s">
        <v>179</v>
      </c>
      <c r="P198" s="140"/>
      <c r="Q198" s="140"/>
      <c r="R198" s="140"/>
      <c r="S198" s="140"/>
      <c r="T198" s="140"/>
      <c r="U198" s="140"/>
      <c r="V198" s="140"/>
      <c r="W198" s="140"/>
      <c r="X198" s="140"/>
      <c r="Y198" s="141"/>
      <c r="AA198" s="96"/>
    </row>
    <row r="199" spans="1:27" ht="20.100000000000001" customHeight="1" x14ac:dyDescent="0.15">
      <c r="B199" s="58"/>
      <c r="D199" s="213"/>
      <c r="E199" s="199"/>
      <c r="F199" s="200"/>
      <c r="G199" s="181" t="s">
        <v>345</v>
      </c>
      <c r="H199" s="181"/>
      <c r="I199" s="139" t="s">
        <v>53</v>
      </c>
      <c r="J199" s="140"/>
      <c r="K199" s="140"/>
      <c r="L199" s="140"/>
      <c r="M199" s="162"/>
      <c r="N199" s="15"/>
      <c r="O199" s="139" t="s">
        <v>180</v>
      </c>
      <c r="P199" s="140"/>
      <c r="Q199" s="140"/>
      <c r="R199" s="140"/>
      <c r="S199" s="140"/>
      <c r="T199" s="140"/>
      <c r="U199" s="140"/>
      <c r="V199" s="140"/>
      <c r="W199" s="140"/>
      <c r="X199" s="140"/>
      <c r="Y199" s="141"/>
      <c r="Z199" s="58"/>
    </row>
    <row r="200" spans="1:27" ht="20.100000000000001" customHeight="1" x14ac:dyDescent="0.15">
      <c r="B200" s="58"/>
      <c r="D200" s="213"/>
      <c r="E200" s="199"/>
      <c r="F200" s="200"/>
      <c r="G200" s="181" t="s">
        <v>346</v>
      </c>
      <c r="H200" s="181"/>
      <c r="I200" s="139" t="s">
        <v>54</v>
      </c>
      <c r="J200" s="140"/>
      <c r="K200" s="140"/>
      <c r="L200" s="140"/>
      <c r="M200" s="162"/>
      <c r="N200" s="15"/>
      <c r="O200" s="139" t="s">
        <v>181</v>
      </c>
      <c r="P200" s="140"/>
      <c r="Q200" s="140"/>
      <c r="R200" s="140"/>
      <c r="S200" s="140"/>
      <c r="T200" s="140"/>
      <c r="U200" s="140"/>
      <c r="V200" s="140"/>
      <c r="W200" s="140"/>
      <c r="X200" s="140"/>
      <c r="Y200" s="141"/>
      <c r="Z200" s="58"/>
    </row>
    <row r="201" spans="1:27" ht="20.100000000000001" customHeight="1" x14ac:dyDescent="0.15">
      <c r="B201" s="58"/>
      <c r="D201" s="214"/>
      <c r="E201" s="201"/>
      <c r="F201" s="202"/>
      <c r="G201" s="182" t="s">
        <v>347</v>
      </c>
      <c r="H201" s="183"/>
      <c r="I201" s="142" t="s">
        <v>55</v>
      </c>
      <c r="J201" s="143"/>
      <c r="K201" s="143"/>
      <c r="L201" s="143"/>
      <c r="M201" s="158"/>
      <c r="N201" s="16"/>
      <c r="O201" s="142" t="s">
        <v>182</v>
      </c>
      <c r="P201" s="143"/>
      <c r="Q201" s="143"/>
      <c r="R201" s="143"/>
      <c r="S201" s="143"/>
      <c r="T201" s="143"/>
      <c r="U201" s="143"/>
      <c r="V201" s="143"/>
      <c r="W201" s="143"/>
      <c r="X201" s="143"/>
      <c r="Y201" s="144"/>
      <c r="Z201" s="58"/>
    </row>
    <row r="202" spans="1:27" ht="20.100000000000001" customHeight="1" x14ac:dyDescent="0.15">
      <c r="B202" s="58"/>
      <c r="D202" s="176" t="s">
        <v>349</v>
      </c>
      <c r="E202" s="197" t="s">
        <v>56</v>
      </c>
      <c r="F202" s="198"/>
      <c r="G202" s="184" t="s">
        <v>341</v>
      </c>
      <c r="H202" s="184"/>
      <c r="I202" s="145" t="s">
        <v>57</v>
      </c>
      <c r="J202" s="146"/>
      <c r="K202" s="146"/>
      <c r="L202" s="146"/>
      <c r="M202" s="157"/>
      <c r="N202" s="14"/>
      <c r="O202" s="145" t="s">
        <v>183</v>
      </c>
      <c r="P202" s="146"/>
      <c r="Q202" s="146"/>
      <c r="R202" s="146"/>
      <c r="S202" s="146"/>
      <c r="T202" s="146"/>
      <c r="U202" s="146"/>
      <c r="V202" s="146"/>
      <c r="W202" s="146"/>
      <c r="X202" s="146"/>
      <c r="Y202" s="147"/>
      <c r="Z202" s="58"/>
    </row>
    <row r="203" spans="1:27" ht="20.100000000000001" customHeight="1" x14ac:dyDescent="0.15">
      <c r="B203" s="58"/>
      <c r="D203" s="177"/>
      <c r="E203" s="199"/>
      <c r="F203" s="200"/>
      <c r="G203" s="181" t="s">
        <v>342</v>
      </c>
      <c r="H203" s="181"/>
      <c r="I203" s="139" t="s">
        <v>58</v>
      </c>
      <c r="J203" s="140"/>
      <c r="K203" s="140"/>
      <c r="L203" s="140"/>
      <c r="M203" s="162"/>
      <c r="N203" s="15"/>
      <c r="O203" s="139" t="s">
        <v>357</v>
      </c>
      <c r="P203" s="140"/>
      <c r="Q203" s="140"/>
      <c r="R203" s="140"/>
      <c r="S203" s="140"/>
      <c r="T203" s="140"/>
      <c r="U203" s="140"/>
      <c r="V203" s="140"/>
      <c r="W203" s="140"/>
      <c r="X203" s="140"/>
      <c r="Y203" s="141"/>
      <c r="Z203" s="58"/>
    </row>
    <row r="204" spans="1:27" ht="20.100000000000001" customHeight="1" x14ac:dyDescent="0.15">
      <c r="B204" s="58"/>
      <c r="D204" s="177"/>
      <c r="E204" s="199"/>
      <c r="F204" s="200"/>
      <c r="G204" s="181" t="s">
        <v>343</v>
      </c>
      <c r="H204" s="181"/>
      <c r="I204" s="139" t="s">
        <v>59</v>
      </c>
      <c r="J204" s="140"/>
      <c r="K204" s="140"/>
      <c r="L204" s="140"/>
      <c r="M204" s="162"/>
      <c r="N204" s="15"/>
      <c r="O204" s="139" t="s">
        <v>184</v>
      </c>
      <c r="P204" s="140"/>
      <c r="Q204" s="140"/>
      <c r="R204" s="140"/>
      <c r="S204" s="140"/>
      <c r="T204" s="140"/>
      <c r="U204" s="140"/>
      <c r="V204" s="140"/>
      <c r="W204" s="140"/>
      <c r="X204" s="140"/>
      <c r="Y204" s="141"/>
      <c r="Z204" s="58"/>
    </row>
    <row r="205" spans="1:27" ht="20.100000000000001" customHeight="1" x14ac:dyDescent="0.15">
      <c r="B205" s="58"/>
      <c r="D205" s="178"/>
      <c r="E205" s="201"/>
      <c r="F205" s="202"/>
      <c r="G205" s="182" t="s">
        <v>344</v>
      </c>
      <c r="H205" s="183"/>
      <c r="I205" s="142" t="s">
        <v>55</v>
      </c>
      <c r="J205" s="143"/>
      <c r="K205" s="143"/>
      <c r="L205" s="143"/>
      <c r="M205" s="158"/>
      <c r="N205" s="16"/>
      <c r="O205" s="142" t="s">
        <v>285</v>
      </c>
      <c r="P205" s="143"/>
      <c r="Q205" s="143"/>
      <c r="R205" s="143"/>
      <c r="S205" s="143"/>
      <c r="T205" s="143"/>
      <c r="U205" s="143"/>
      <c r="V205" s="143"/>
      <c r="W205" s="143"/>
      <c r="X205" s="143"/>
      <c r="Y205" s="144"/>
      <c r="Z205" s="58"/>
    </row>
    <row r="206" spans="1:27" ht="20.100000000000001" customHeight="1" x14ac:dyDescent="0.15">
      <c r="B206" s="58"/>
      <c r="D206" s="179" t="s">
        <v>350</v>
      </c>
      <c r="E206" s="187" t="s">
        <v>60</v>
      </c>
      <c r="F206" s="188"/>
      <c r="G206" s="184" t="s">
        <v>341</v>
      </c>
      <c r="H206" s="184"/>
      <c r="I206" s="145" t="s">
        <v>167</v>
      </c>
      <c r="J206" s="146"/>
      <c r="K206" s="146"/>
      <c r="L206" s="146"/>
      <c r="M206" s="157"/>
      <c r="N206" s="14"/>
      <c r="O206" s="145" t="s">
        <v>185</v>
      </c>
      <c r="P206" s="146"/>
      <c r="Q206" s="146"/>
      <c r="R206" s="146"/>
      <c r="S206" s="146"/>
      <c r="T206" s="146"/>
      <c r="U206" s="146"/>
      <c r="V206" s="146"/>
      <c r="W206" s="146"/>
      <c r="X206" s="146"/>
      <c r="Y206" s="147"/>
      <c r="Z206" s="58"/>
    </row>
    <row r="207" spans="1:27" ht="20.100000000000001" customHeight="1" x14ac:dyDescent="0.15">
      <c r="B207" s="58"/>
      <c r="D207" s="177"/>
      <c r="E207" s="189"/>
      <c r="F207" s="190"/>
      <c r="G207" s="181" t="s">
        <v>342</v>
      </c>
      <c r="H207" s="181"/>
      <c r="I207" s="139" t="s">
        <v>61</v>
      </c>
      <c r="J207" s="140"/>
      <c r="K207" s="140"/>
      <c r="L207" s="140"/>
      <c r="M207" s="162"/>
      <c r="N207" s="15"/>
      <c r="O207" s="139" t="s">
        <v>286</v>
      </c>
      <c r="P207" s="140"/>
      <c r="Q207" s="140"/>
      <c r="R207" s="140"/>
      <c r="S207" s="140"/>
      <c r="T207" s="140"/>
      <c r="U207" s="140"/>
      <c r="V207" s="140"/>
      <c r="W207" s="140"/>
      <c r="X207" s="140"/>
      <c r="Y207" s="141"/>
      <c r="Z207" s="58"/>
    </row>
    <row r="208" spans="1:27" ht="20.100000000000001" customHeight="1" x14ac:dyDescent="0.15">
      <c r="B208" s="58"/>
      <c r="D208" s="177"/>
      <c r="E208" s="189"/>
      <c r="F208" s="190"/>
      <c r="G208" s="181" t="s">
        <v>361</v>
      </c>
      <c r="H208" s="181"/>
      <c r="I208" s="139" t="s">
        <v>168</v>
      </c>
      <c r="J208" s="140"/>
      <c r="K208" s="140"/>
      <c r="L208" s="140"/>
      <c r="M208" s="162"/>
      <c r="N208" s="15"/>
      <c r="O208" s="139" t="s">
        <v>186</v>
      </c>
      <c r="P208" s="140"/>
      <c r="Q208" s="140"/>
      <c r="R208" s="140"/>
      <c r="S208" s="140"/>
      <c r="T208" s="140"/>
      <c r="U208" s="140"/>
      <c r="V208" s="140"/>
      <c r="W208" s="140"/>
      <c r="X208" s="140"/>
      <c r="Y208" s="141"/>
      <c r="Z208" s="58"/>
    </row>
    <row r="209" spans="2:26" ht="20.100000000000001" customHeight="1" x14ac:dyDescent="0.15">
      <c r="B209" s="58"/>
      <c r="D209" s="177"/>
      <c r="E209" s="189"/>
      <c r="F209" s="190"/>
      <c r="G209" s="181" t="s">
        <v>362</v>
      </c>
      <c r="H209" s="181"/>
      <c r="I209" s="139" t="s">
        <v>62</v>
      </c>
      <c r="J209" s="140"/>
      <c r="K209" s="140"/>
      <c r="L209" s="140"/>
      <c r="M209" s="162"/>
      <c r="N209" s="15"/>
      <c r="O209" s="139" t="s">
        <v>187</v>
      </c>
      <c r="P209" s="140"/>
      <c r="Q209" s="140"/>
      <c r="R209" s="140"/>
      <c r="S209" s="140"/>
      <c r="T209" s="140"/>
      <c r="U209" s="140"/>
      <c r="V209" s="140"/>
      <c r="W209" s="140"/>
      <c r="X209" s="140"/>
      <c r="Y209" s="141"/>
      <c r="Z209" s="58"/>
    </row>
    <row r="210" spans="2:26" ht="20.100000000000001" customHeight="1" x14ac:dyDescent="0.15">
      <c r="B210" s="58"/>
      <c r="D210" s="180"/>
      <c r="E210" s="191"/>
      <c r="F210" s="192"/>
      <c r="G210" s="182" t="s">
        <v>363</v>
      </c>
      <c r="H210" s="183"/>
      <c r="I210" s="142" t="s">
        <v>55</v>
      </c>
      <c r="J210" s="143"/>
      <c r="K210" s="143"/>
      <c r="L210" s="143"/>
      <c r="M210" s="158"/>
      <c r="N210" s="16"/>
      <c r="O210" s="142"/>
      <c r="P210" s="143"/>
      <c r="Q210" s="143"/>
      <c r="R210" s="143"/>
      <c r="S210" s="143"/>
      <c r="T210" s="143"/>
      <c r="U210" s="143"/>
      <c r="V210" s="143"/>
      <c r="W210" s="143"/>
      <c r="X210" s="143"/>
      <c r="Y210" s="144"/>
      <c r="Z210" s="58"/>
    </row>
    <row r="211" spans="2:26" ht="20.100000000000001" customHeight="1" x14ac:dyDescent="0.15">
      <c r="B211" s="58"/>
      <c r="D211" s="176" t="s">
        <v>351</v>
      </c>
      <c r="E211" s="193" t="s">
        <v>63</v>
      </c>
      <c r="F211" s="194"/>
      <c r="G211" s="184" t="s">
        <v>341</v>
      </c>
      <c r="H211" s="184"/>
      <c r="I211" s="145" t="s">
        <v>64</v>
      </c>
      <c r="J211" s="146"/>
      <c r="K211" s="146"/>
      <c r="L211" s="146"/>
      <c r="M211" s="157"/>
      <c r="N211" s="14"/>
      <c r="O211" s="145" t="s">
        <v>358</v>
      </c>
      <c r="P211" s="146"/>
      <c r="Q211" s="146"/>
      <c r="R211" s="146"/>
      <c r="S211" s="146"/>
      <c r="T211" s="146"/>
      <c r="U211" s="146"/>
      <c r="V211" s="146"/>
      <c r="W211" s="146"/>
      <c r="X211" s="146"/>
      <c r="Y211" s="147"/>
      <c r="Z211" s="58"/>
    </row>
    <row r="212" spans="2:26" ht="20.100000000000001" customHeight="1" x14ac:dyDescent="0.15">
      <c r="B212" s="58"/>
      <c r="D212" s="177"/>
      <c r="E212" s="189"/>
      <c r="F212" s="190"/>
      <c r="G212" s="181" t="s">
        <v>342</v>
      </c>
      <c r="H212" s="181"/>
      <c r="I212" s="139" t="s">
        <v>65</v>
      </c>
      <c r="J212" s="140"/>
      <c r="K212" s="140"/>
      <c r="L212" s="140"/>
      <c r="M212" s="162"/>
      <c r="N212" s="15"/>
      <c r="O212" s="139" t="s">
        <v>188</v>
      </c>
      <c r="P212" s="140"/>
      <c r="Q212" s="140"/>
      <c r="R212" s="140"/>
      <c r="S212" s="140"/>
      <c r="T212" s="140"/>
      <c r="U212" s="140"/>
      <c r="V212" s="140"/>
      <c r="W212" s="140"/>
      <c r="X212" s="140"/>
      <c r="Y212" s="141"/>
      <c r="Z212" s="58"/>
    </row>
    <row r="213" spans="2:26" ht="20.100000000000001" customHeight="1" x14ac:dyDescent="0.15">
      <c r="B213" s="58"/>
      <c r="D213" s="177"/>
      <c r="E213" s="189"/>
      <c r="F213" s="190"/>
      <c r="G213" s="181" t="s">
        <v>343</v>
      </c>
      <c r="H213" s="181"/>
      <c r="I213" s="139" t="s">
        <v>66</v>
      </c>
      <c r="J213" s="140"/>
      <c r="K213" s="140"/>
      <c r="L213" s="140"/>
      <c r="M213" s="162"/>
      <c r="N213" s="15"/>
      <c r="O213" s="139" t="s">
        <v>189</v>
      </c>
      <c r="P213" s="140"/>
      <c r="Q213" s="140"/>
      <c r="R213" s="140"/>
      <c r="S213" s="140"/>
      <c r="T213" s="140"/>
      <c r="U213" s="140"/>
      <c r="V213" s="140"/>
      <c r="W213" s="140"/>
      <c r="X213" s="140"/>
      <c r="Y213" s="141"/>
      <c r="Z213" s="58"/>
    </row>
    <row r="214" spans="2:26" ht="20.100000000000001" customHeight="1" x14ac:dyDescent="0.15">
      <c r="B214" s="58"/>
      <c r="D214" s="177"/>
      <c r="E214" s="189"/>
      <c r="F214" s="190"/>
      <c r="G214" s="181" t="s">
        <v>344</v>
      </c>
      <c r="H214" s="181"/>
      <c r="I214" s="139" t="s">
        <v>67</v>
      </c>
      <c r="J214" s="140"/>
      <c r="K214" s="140"/>
      <c r="L214" s="140"/>
      <c r="M214" s="162"/>
      <c r="N214" s="15"/>
      <c r="O214" s="139" t="s">
        <v>190</v>
      </c>
      <c r="P214" s="140"/>
      <c r="Q214" s="140"/>
      <c r="R214" s="140"/>
      <c r="S214" s="140"/>
      <c r="T214" s="140"/>
      <c r="U214" s="140"/>
      <c r="V214" s="140"/>
      <c r="W214" s="140"/>
      <c r="X214" s="140"/>
      <c r="Y214" s="141"/>
      <c r="Z214" s="58"/>
    </row>
    <row r="215" spans="2:26" ht="20.100000000000001" customHeight="1" x14ac:dyDescent="0.15">
      <c r="B215" s="58"/>
      <c r="D215" s="178"/>
      <c r="E215" s="195"/>
      <c r="F215" s="196"/>
      <c r="G215" s="182" t="s">
        <v>345</v>
      </c>
      <c r="H215" s="183"/>
      <c r="I215" s="142" t="s">
        <v>55</v>
      </c>
      <c r="J215" s="143"/>
      <c r="K215" s="143"/>
      <c r="L215" s="143"/>
      <c r="M215" s="158"/>
      <c r="N215" s="16"/>
      <c r="O215" s="142"/>
      <c r="P215" s="143"/>
      <c r="Q215" s="143"/>
      <c r="R215" s="143"/>
      <c r="S215" s="143"/>
      <c r="T215" s="143"/>
      <c r="U215" s="143"/>
      <c r="V215" s="143"/>
      <c r="W215" s="143"/>
      <c r="X215" s="143"/>
      <c r="Y215" s="144"/>
      <c r="Z215" s="58"/>
    </row>
    <row r="216" spans="2:26" ht="20.100000000000001" customHeight="1" x14ac:dyDescent="0.15">
      <c r="B216" s="58"/>
      <c r="D216" s="179" t="s">
        <v>352</v>
      </c>
      <c r="E216" s="187" t="s">
        <v>68</v>
      </c>
      <c r="F216" s="188"/>
      <c r="G216" s="184" t="s">
        <v>341</v>
      </c>
      <c r="H216" s="184"/>
      <c r="I216" s="145" t="s">
        <v>69</v>
      </c>
      <c r="J216" s="146"/>
      <c r="K216" s="146"/>
      <c r="L216" s="146"/>
      <c r="M216" s="157"/>
      <c r="N216" s="14"/>
      <c r="O216" s="145" t="s">
        <v>191</v>
      </c>
      <c r="P216" s="146"/>
      <c r="Q216" s="146"/>
      <c r="R216" s="146"/>
      <c r="S216" s="146"/>
      <c r="T216" s="146"/>
      <c r="U216" s="146"/>
      <c r="V216" s="146"/>
      <c r="W216" s="146"/>
      <c r="X216" s="146"/>
      <c r="Y216" s="147"/>
      <c r="Z216" s="58"/>
    </row>
    <row r="217" spans="2:26" ht="20.100000000000001" customHeight="1" x14ac:dyDescent="0.15">
      <c r="B217" s="58"/>
      <c r="D217" s="177"/>
      <c r="E217" s="189"/>
      <c r="F217" s="190"/>
      <c r="G217" s="181" t="s">
        <v>342</v>
      </c>
      <c r="H217" s="181"/>
      <c r="I217" s="139" t="s">
        <v>70</v>
      </c>
      <c r="J217" s="140"/>
      <c r="K217" s="140"/>
      <c r="L217" s="140"/>
      <c r="M217" s="162"/>
      <c r="N217" s="15"/>
      <c r="O217" s="139" t="s">
        <v>192</v>
      </c>
      <c r="P217" s="140"/>
      <c r="Q217" s="140"/>
      <c r="R217" s="140"/>
      <c r="S217" s="140"/>
      <c r="T217" s="140"/>
      <c r="U217" s="140"/>
      <c r="V217" s="140"/>
      <c r="W217" s="140"/>
      <c r="X217" s="140"/>
      <c r="Y217" s="141"/>
      <c r="Z217" s="58"/>
    </row>
    <row r="218" spans="2:26" ht="20.100000000000001" customHeight="1" x14ac:dyDescent="0.15">
      <c r="B218" s="58"/>
      <c r="D218" s="180"/>
      <c r="E218" s="191"/>
      <c r="F218" s="192"/>
      <c r="G218" s="182" t="s">
        <v>343</v>
      </c>
      <c r="H218" s="183"/>
      <c r="I218" s="142" t="s">
        <v>55</v>
      </c>
      <c r="J218" s="143"/>
      <c r="K218" s="143"/>
      <c r="L218" s="143"/>
      <c r="M218" s="158"/>
      <c r="N218" s="16"/>
      <c r="O218" s="142" t="s">
        <v>287</v>
      </c>
      <c r="P218" s="143"/>
      <c r="Q218" s="143"/>
      <c r="R218" s="143"/>
      <c r="S218" s="143"/>
      <c r="T218" s="143"/>
      <c r="U218" s="143"/>
      <c r="V218" s="143"/>
      <c r="W218" s="143"/>
      <c r="X218" s="143"/>
      <c r="Y218" s="144"/>
      <c r="Z218" s="58"/>
    </row>
    <row r="219" spans="2:26" ht="20.100000000000001" customHeight="1" x14ac:dyDescent="0.15">
      <c r="B219" s="58"/>
      <c r="D219" s="176" t="s">
        <v>353</v>
      </c>
      <c r="E219" s="193" t="s">
        <v>71</v>
      </c>
      <c r="F219" s="194"/>
      <c r="G219" s="184" t="s">
        <v>341</v>
      </c>
      <c r="H219" s="184"/>
      <c r="I219" s="145" t="s">
        <v>72</v>
      </c>
      <c r="J219" s="146"/>
      <c r="K219" s="146"/>
      <c r="L219" s="146"/>
      <c r="M219" s="157"/>
      <c r="N219" s="14"/>
      <c r="O219" s="145" t="s">
        <v>193</v>
      </c>
      <c r="P219" s="146"/>
      <c r="Q219" s="146"/>
      <c r="R219" s="146"/>
      <c r="S219" s="146"/>
      <c r="T219" s="146"/>
      <c r="U219" s="146"/>
      <c r="V219" s="146"/>
      <c r="W219" s="146"/>
      <c r="X219" s="146"/>
      <c r="Y219" s="147"/>
      <c r="Z219" s="58"/>
    </row>
    <row r="220" spans="2:26" ht="20.100000000000001" customHeight="1" x14ac:dyDescent="0.15">
      <c r="B220" s="58"/>
      <c r="D220" s="177"/>
      <c r="E220" s="189"/>
      <c r="F220" s="190"/>
      <c r="G220" s="181" t="s">
        <v>342</v>
      </c>
      <c r="H220" s="181"/>
      <c r="I220" s="139" t="s">
        <v>73</v>
      </c>
      <c r="J220" s="140"/>
      <c r="K220" s="140"/>
      <c r="L220" s="140"/>
      <c r="M220" s="162"/>
      <c r="N220" s="15"/>
      <c r="O220" s="139" t="s">
        <v>194</v>
      </c>
      <c r="P220" s="140"/>
      <c r="Q220" s="140"/>
      <c r="R220" s="140"/>
      <c r="S220" s="140"/>
      <c r="T220" s="140"/>
      <c r="U220" s="140"/>
      <c r="V220" s="140"/>
      <c r="W220" s="140"/>
      <c r="X220" s="140"/>
      <c r="Y220" s="141"/>
      <c r="Z220" s="58"/>
    </row>
    <row r="221" spans="2:26" ht="20.100000000000001" customHeight="1" x14ac:dyDescent="0.15">
      <c r="B221" s="58"/>
      <c r="D221" s="178"/>
      <c r="E221" s="195"/>
      <c r="F221" s="196"/>
      <c r="G221" s="182" t="s">
        <v>343</v>
      </c>
      <c r="H221" s="183"/>
      <c r="I221" s="142" t="s">
        <v>55</v>
      </c>
      <c r="J221" s="143"/>
      <c r="K221" s="143"/>
      <c r="L221" s="143"/>
      <c r="M221" s="158"/>
      <c r="N221" s="16"/>
      <c r="O221" s="142" t="s">
        <v>195</v>
      </c>
      <c r="P221" s="143"/>
      <c r="Q221" s="143"/>
      <c r="R221" s="143"/>
      <c r="S221" s="143"/>
      <c r="T221" s="143"/>
      <c r="U221" s="143"/>
      <c r="V221" s="143"/>
      <c r="W221" s="143"/>
      <c r="X221" s="143"/>
      <c r="Y221" s="144"/>
      <c r="Z221" s="58"/>
    </row>
    <row r="222" spans="2:26" ht="20.100000000000001" customHeight="1" x14ac:dyDescent="0.15">
      <c r="B222" s="58"/>
      <c r="D222" s="179" t="s">
        <v>354</v>
      </c>
      <c r="E222" s="187" t="s">
        <v>288</v>
      </c>
      <c r="F222" s="188"/>
      <c r="G222" s="184" t="s">
        <v>341</v>
      </c>
      <c r="H222" s="184"/>
      <c r="I222" s="145" t="s">
        <v>74</v>
      </c>
      <c r="J222" s="146"/>
      <c r="K222" s="146"/>
      <c r="L222" s="146"/>
      <c r="M222" s="157"/>
      <c r="N222" s="14"/>
      <c r="O222" s="145" t="s">
        <v>299</v>
      </c>
      <c r="P222" s="146"/>
      <c r="Q222" s="146"/>
      <c r="R222" s="146"/>
      <c r="S222" s="146"/>
      <c r="T222" s="146"/>
      <c r="U222" s="146"/>
      <c r="V222" s="146"/>
      <c r="W222" s="146"/>
      <c r="X222" s="146"/>
      <c r="Y222" s="147"/>
      <c r="Z222" s="58"/>
    </row>
    <row r="223" spans="2:26" ht="20.100000000000001" customHeight="1" x14ac:dyDescent="0.15">
      <c r="B223" s="58"/>
      <c r="D223" s="177"/>
      <c r="E223" s="189"/>
      <c r="F223" s="190"/>
      <c r="G223" s="181" t="s">
        <v>342</v>
      </c>
      <c r="H223" s="181"/>
      <c r="I223" s="139" t="s">
        <v>169</v>
      </c>
      <c r="J223" s="140"/>
      <c r="K223" s="140"/>
      <c r="L223" s="140"/>
      <c r="M223" s="162"/>
      <c r="N223" s="15"/>
      <c r="O223" s="139" t="s">
        <v>196</v>
      </c>
      <c r="P223" s="140"/>
      <c r="Q223" s="140"/>
      <c r="R223" s="140"/>
      <c r="S223" s="140"/>
      <c r="T223" s="140"/>
      <c r="U223" s="140"/>
      <c r="V223" s="140"/>
      <c r="W223" s="140"/>
      <c r="X223" s="140"/>
      <c r="Y223" s="141"/>
      <c r="Z223" s="58"/>
    </row>
    <row r="224" spans="2:26" ht="20.100000000000001" customHeight="1" x14ac:dyDescent="0.15">
      <c r="B224" s="58"/>
      <c r="D224" s="180"/>
      <c r="E224" s="191"/>
      <c r="F224" s="192"/>
      <c r="G224" s="243" t="s">
        <v>359</v>
      </c>
      <c r="H224" s="181"/>
      <c r="I224" s="139" t="s">
        <v>302</v>
      </c>
      <c r="J224" s="140"/>
      <c r="K224" s="140"/>
      <c r="L224" s="140"/>
      <c r="M224" s="162"/>
      <c r="N224" s="15"/>
      <c r="O224" s="139" t="s">
        <v>289</v>
      </c>
      <c r="P224" s="140"/>
      <c r="Q224" s="140"/>
      <c r="R224" s="140"/>
      <c r="S224" s="140"/>
      <c r="T224" s="140"/>
      <c r="U224" s="140"/>
      <c r="V224" s="140"/>
      <c r="W224" s="140"/>
      <c r="X224" s="140"/>
      <c r="Y224" s="141"/>
      <c r="Z224" s="58"/>
    </row>
    <row r="225" spans="2:26" ht="20.100000000000001" customHeight="1" x14ac:dyDescent="0.15">
      <c r="B225" s="58"/>
      <c r="D225" s="180"/>
      <c r="E225" s="191"/>
      <c r="F225" s="192"/>
      <c r="G225" s="182" t="s">
        <v>360</v>
      </c>
      <c r="H225" s="183"/>
      <c r="I225" s="142" t="s">
        <v>55</v>
      </c>
      <c r="J225" s="143"/>
      <c r="K225" s="143"/>
      <c r="L225" s="143"/>
      <c r="M225" s="158"/>
      <c r="N225" s="16"/>
      <c r="O225" s="142" t="s">
        <v>197</v>
      </c>
      <c r="P225" s="143"/>
      <c r="Q225" s="143"/>
      <c r="R225" s="143"/>
      <c r="S225" s="143"/>
      <c r="T225" s="143"/>
      <c r="U225" s="143"/>
      <c r="V225" s="143"/>
      <c r="W225" s="143"/>
      <c r="X225" s="143"/>
      <c r="Y225" s="144"/>
      <c r="Z225" s="58"/>
    </row>
    <row r="226" spans="2:26" ht="20.100000000000001" customHeight="1" x14ac:dyDescent="0.15">
      <c r="B226" s="58"/>
      <c r="D226" s="176" t="s">
        <v>355</v>
      </c>
      <c r="E226" s="194" t="s">
        <v>75</v>
      </c>
      <c r="F226" s="194"/>
      <c r="G226" s="184" t="s">
        <v>341</v>
      </c>
      <c r="H226" s="184"/>
      <c r="I226" s="145" t="s">
        <v>76</v>
      </c>
      <c r="J226" s="146"/>
      <c r="K226" s="146"/>
      <c r="L226" s="146"/>
      <c r="M226" s="157"/>
      <c r="N226" s="14"/>
      <c r="O226" s="145" t="s">
        <v>198</v>
      </c>
      <c r="P226" s="146"/>
      <c r="Q226" s="146"/>
      <c r="R226" s="146"/>
      <c r="S226" s="146"/>
      <c r="T226" s="146"/>
      <c r="U226" s="146"/>
      <c r="V226" s="146"/>
      <c r="W226" s="146"/>
      <c r="X226" s="146"/>
      <c r="Y226" s="147"/>
      <c r="Z226" s="58"/>
    </row>
    <row r="227" spans="2:26" ht="20.100000000000001" customHeight="1" x14ac:dyDescent="0.15">
      <c r="B227" s="58"/>
      <c r="D227" s="177"/>
      <c r="E227" s="190"/>
      <c r="F227" s="190"/>
      <c r="G227" s="181" t="s">
        <v>342</v>
      </c>
      <c r="H227" s="181"/>
      <c r="I227" s="139" t="s">
        <v>77</v>
      </c>
      <c r="J227" s="140"/>
      <c r="K227" s="140"/>
      <c r="L227" s="140"/>
      <c r="M227" s="162"/>
      <c r="N227" s="15"/>
      <c r="O227" s="139" t="s">
        <v>290</v>
      </c>
      <c r="P227" s="140"/>
      <c r="Q227" s="140"/>
      <c r="R227" s="140"/>
      <c r="S227" s="140"/>
      <c r="T227" s="140"/>
      <c r="U227" s="140"/>
      <c r="V227" s="140"/>
      <c r="W227" s="140"/>
      <c r="X227" s="140"/>
      <c r="Y227" s="141"/>
      <c r="Z227" s="58"/>
    </row>
    <row r="228" spans="2:26" ht="20.100000000000001" customHeight="1" x14ac:dyDescent="0.15">
      <c r="B228" s="58"/>
      <c r="D228" s="177"/>
      <c r="E228" s="190"/>
      <c r="F228" s="190"/>
      <c r="G228" s="181" t="s">
        <v>343</v>
      </c>
      <c r="H228" s="181"/>
      <c r="I228" s="139" t="s">
        <v>78</v>
      </c>
      <c r="J228" s="140"/>
      <c r="K228" s="140"/>
      <c r="L228" s="140"/>
      <c r="M228" s="162"/>
      <c r="N228" s="15"/>
      <c r="O228" s="139" t="s">
        <v>199</v>
      </c>
      <c r="P228" s="140"/>
      <c r="Q228" s="140"/>
      <c r="R228" s="140"/>
      <c r="S228" s="140"/>
      <c r="T228" s="140"/>
      <c r="U228" s="140"/>
      <c r="V228" s="140"/>
      <c r="W228" s="140"/>
      <c r="X228" s="140"/>
      <c r="Y228" s="141"/>
      <c r="Z228" s="58"/>
    </row>
    <row r="229" spans="2:26" ht="20.100000000000001" customHeight="1" x14ac:dyDescent="0.15">
      <c r="B229" s="58"/>
      <c r="D229" s="178"/>
      <c r="E229" s="196"/>
      <c r="F229" s="196"/>
      <c r="G229" s="182" t="s">
        <v>344</v>
      </c>
      <c r="H229" s="183"/>
      <c r="I229" s="142" t="s">
        <v>55</v>
      </c>
      <c r="J229" s="143"/>
      <c r="K229" s="143"/>
      <c r="L229" s="143"/>
      <c r="M229" s="158"/>
      <c r="N229" s="16"/>
      <c r="O229" s="142" t="s">
        <v>200</v>
      </c>
      <c r="P229" s="143"/>
      <c r="Q229" s="143"/>
      <c r="R229" s="143"/>
      <c r="S229" s="143"/>
      <c r="T229" s="143"/>
      <c r="U229" s="143"/>
      <c r="V229" s="143"/>
      <c r="W229" s="143"/>
      <c r="X229" s="143"/>
      <c r="Y229" s="144"/>
      <c r="Z229" s="58"/>
    </row>
    <row r="230" spans="2:26" ht="20.100000000000001" customHeight="1" x14ac:dyDescent="0.15">
      <c r="B230" s="58"/>
      <c r="D230" s="179" t="s">
        <v>356</v>
      </c>
      <c r="E230" s="188" t="s">
        <v>79</v>
      </c>
      <c r="F230" s="188"/>
      <c r="G230" s="184" t="s">
        <v>341</v>
      </c>
      <c r="H230" s="184"/>
      <c r="I230" s="145" t="s">
        <v>80</v>
      </c>
      <c r="J230" s="146"/>
      <c r="K230" s="146"/>
      <c r="L230" s="146"/>
      <c r="M230" s="157"/>
      <c r="N230" s="14"/>
      <c r="O230" s="145" t="s">
        <v>201</v>
      </c>
      <c r="P230" s="146"/>
      <c r="Q230" s="146"/>
      <c r="R230" s="146"/>
      <c r="S230" s="146"/>
      <c r="T230" s="146"/>
      <c r="U230" s="146"/>
      <c r="V230" s="146"/>
      <c r="W230" s="146"/>
      <c r="X230" s="146"/>
      <c r="Y230" s="147"/>
      <c r="Z230" s="58"/>
    </row>
    <row r="231" spans="2:26" ht="20.100000000000001" customHeight="1" x14ac:dyDescent="0.15">
      <c r="B231" s="58"/>
      <c r="D231" s="177"/>
      <c r="E231" s="190"/>
      <c r="F231" s="190"/>
      <c r="G231" s="181" t="s">
        <v>342</v>
      </c>
      <c r="H231" s="181"/>
      <c r="I231" s="139" t="s">
        <v>81</v>
      </c>
      <c r="J231" s="140"/>
      <c r="K231" s="140"/>
      <c r="L231" s="140"/>
      <c r="M231" s="162"/>
      <c r="N231" s="15"/>
      <c r="O231" s="139" t="s">
        <v>202</v>
      </c>
      <c r="P231" s="140"/>
      <c r="Q231" s="140"/>
      <c r="R231" s="140"/>
      <c r="S231" s="140"/>
      <c r="T231" s="140"/>
      <c r="U231" s="140"/>
      <c r="V231" s="140"/>
      <c r="W231" s="140"/>
      <c r="X231" s="140"/>
      <c r="Y231" s="141"/>
      <c r="Z231" s="58"/>
    </row>
    <row r="232" spans="2:26" ht="20.100000000000001" customHeight="1" x14ac:dyDescent="0.15">
      <c r="B232" s="58"/>
      <c r="D232" s="177"/>
      <c r="E232" s="190"/>
      <c r="F232" s="190"/>
      <c r="G232" s="181" t="s">
        <v>343</v>
      </c>
      <c r="H232" s="181"/>
      <c r="I232" s="139" t="s">
        <v>82</v>
      </c>
      <c r="J232" s="140"/>
      <c r="K232" s="140"/>
      <c r="L232" s="140"/>
      <c r="M232" s="162"/>
      <c r="N232" s="15"/>
      <c r="O232" s="139" t="s">
        <v>203</v>
      </c>
      <c r="P232" s="140"/>
      <c r="Q232" s="140"/>
      <c r="R232" s="140"/>
      <c r="S232" s="140"/>
      <c r="T232" s="140"/>
      <c r="U232" s="140"/>
      <c r="V232" s="140"/>
      <c r="W232" s="140"/>
      <c r="X232" s="140"/>
      <c r="Y232" s="141"/>
      <c r="Z232" s="58"/>
    </row>
    <row r="233" spans="2:26" ht="20.100000000000001" customHeight="1" x14ac:dyDescent="0.15">
      <c r="B233" s="58"/>
      <c r="D233" s="177"/>
      <c r="E233" s="190"/>
      <c r="F233" s="190"/>
      <c r="G233" s="181" t="s">
        <v>344</v>
      </c>
      <c r="H233" s="181"/>
      <c r="I233" s="139" t="s">
        <v>83</v>
      </c>
      <c r="J233" s="140"/>
      <c r="K233" s="140"/>
      <c r="L233" s="140"/>
      <c r="M233" s="162"/>
      <c r="N233" s="15"/>
      <c r="O233" s="139" t="s">
        <v>204</v>
      </c>
      <c r="P233" s="140"/>
      <c r="Q233" s="140"/>
      <c r="R233" s="140"/>
      <c r="S233" s="140"/>
      <c r="T233" s="140"/>
      <c r="U233" s="140"/>
      <c r="V233" s="140"/>
      <c r="W233" s="140"/>
      <c r="X233" s="140"/>
      <c r="Y233" s="141"/>
      <c r="Z233" s="58"/>
    </row>
    <row r="234" spans="2:26" ht="20.100000000000001" customHeight="1" x14ac:dyDescent="0.15">
      <c r="B234" s="58"/>
      <c r="D234" s="180"/>
      <c r="E234" s="196"/>
      <c r="F234" s="196"/>
      <c r="G234" s="182" t="s">
        <v>345</v>
      </c>
      <c r="H234" s="183"/>
      <c r="I234" s="142" t="s">
        <v>55</v>
      </c>
      <c r="J234" s="143"/>
      <c r="K234" s="143"/>
      <c r="L234" s="143"/>
      <c r="M234" s="158"/>
      <c r="N234" s="16"/>
      <c r="O234" s="142"/>
      <c r="P234" s="143"/>
      <c r="Q234" s="143"/>
      <c r="R234" s="143"/>
      <c r="S234" s="143"/>
      <c r="T234" s="143"/>
      <c r="U234" s="143"/>
      <c r="V234" s="143"/>
      <c r="W234" s="143"/>
      <c r="X234" s="143"/>
      <c r="Y234" s="144"/>
      <c r="Z234" s="58"/>
    </row>
    <row r="235" spans="2:26" ht="20.100000000000001" customHeight="1" x14ac:dyDescent="0.15">
      <c r="B235" s="58"/>
      <c r="D235" s="257">
        <v>100</v>
      </c>
      <c r="E235" s="261" t="s">
        <v>291</v>
      </c>
      <c r="F235" s="262"/>
      <c r="G235" s="184" t="s">
        <v>341</v>
      </c>
      <c r="H235" s="184"/>
      <c r="I235" s="145" t="s">
        <v>84</v>
      </c>
      <c r="J235" s="146"/>
      <c r="K235" s="146"/>
      <c r="L235" s="146"/>
      <c r="M235" s="157"/>
      <c r="N235" s="14"/>
      <c r="O235" s="145" t="s">
        <v>205</v>
      </c>
      <c r="P235" s="146"/>
      <c r="Q235" s="146"/>
      <c r="R235" s="146"/>
      <c r="S235" s="146"/>
      <c r="T235" s="146"/>
      <c r="U235" s="146"/>
      <c r="V235" s="146"/>
      <c r="W235" s="146"/>
      <c r="X235" s="146"/>
      <c r="Y235" s="147"/>
      <c r="Z235" s="58"/>
    </row>
    <row r="236" spans="2:26" ht="20.100000000000001" customHeight="1" x14ac:dyDescent="0.15">
      <c r="B236" s="58"/>
      <c r="D236" s="246"/>
      <c r="E236" s="263"/>
      <c r="F236" s="264"/>
      <c r="G236" s="181" t="s">
        <v>342</v>
      </c>
      <c r="H236" s="181"/>
      <c r="I236" s="139" t="s">
        <v>85</v>
      </c>
      <c r="J236" s="140"/>
      <c r="K236" s="140"/>
      <c r="L236" s="140"/>
      <c r="M236" s="162"/>
      <c r="N236" s="15"/>
      <c r="O236" s="139" t="s">
        <v>206</v>
      </c>
      <c r="P236" s="140"/>
      <c r="Q236" s="140"/>
      <c r="R236" s="140"/>
      <c r="S236" s="140"/>
      <c r="T236" s="140"/>
      <c r="U236" s="140"/>
      <c r="V236" s="140"/>
      <c r="W236" s="140"/>
      <c r="X236" s="140"/>
      <c r="Y236" s="141"/>
      <c r="Z236" s="58"/>
    </row>
    <row r="237" spans="2:26" ht="20.100000000000001" customHeight="1" x14ac:dyDescent="0.15">
      <c r="B237" s="58"/>
      <c r="D237" s="246"/>
      <c r="E237" s="263"/>
      <c r="F237" s="264"/>
      <c r="G237" s="181" t="s">
        <v>343</v>
      </c>
      <c r="H237" s="181"/>
      <c r="I237" s="139" t="s">
        <v>86</v>
      </c>
      <c r="J237" s="140"/>
      <c r="K237" s="140"/>
      <c r="L237" s="140"/>
      <c r="M237" s="162"/>
      <c r="N237" s="15"/>
      <c r="O237" s="139" t="s">
        <v>207</v>
      </c>
      <c r="P237" s="140"/>
      <c r="Q237" s="140"/>
      <c r="R237" s="140"/>
      <c r="S237" s="140"/>
      <c r="T237" s="140"/>
      <c r="U237" s="140"/>
      <c r="V237" s="140"/>
      <c r="W237" s="140"/>
      <c r="X237" s="140"/>
      <c r="Y237" s="141"/>
      <c r="Z237" s="58"/>
    </row>
    <row r="238" spans="2:26" ht="20.100000000000001" customHeight="1" x14ac:dyDescent="0.15">
      <c r="B238" s="58"/>
      <c r="D238" s="246"/>
      <c r="E238" s="263"/>
      <c r="F238" s="264"/>
      <c r="G238" s="181" t="s">
        <v>344</v>
      </c>
      <c r="H238" s="181"/>
      <c r="I238" s="139" t="s">
        <v>87</v>
      </c>
      <c r="J238" s="140"/>
      <c r="K238" s="140"/>
      <c r="L238" s="140"/>
      <c r="M238" s="162"/>
      <c r="N238" s="15"/>
      <c r="O238" s="139" t="s">
        <v>208</v>
      </c>
      <c r="P238" s="140"/>
      <c r="Q238" s="140"/>
      <c r="R238" s="140"/>
      <c r="S238" s="140"/>
      <c r="T238" s="140"/>
      <c r="U238" s="140"/>
      <c r="V238" s="140"/>
      <c r="W238" s="140"/>
      <c r="X238" s="140"/>
      <c r="Y238" s="141"/>
      <c r="Z238" s="58"/>
    </row>
    <row r="239" spans="2:26" ht="20.100000000000001" customHeight="1" x14ac:dyDescent="0.15">
      <c r="B239" s="58"/>
      <c r="D239" s="246"/>
      <c r="E239" s="263"/>
      <c r="F239" s="264"/>
      <c r="G239" s="181" t="s">
        <v>345</v>
      </c>
      <c r="H239" s="181"/>
      <c r="I239" s="139" t="s">
        <v>88</v>
      </c>
      <c r="J239" s="140"/>
      <c r="K239" s="140"/>
      <c r="L239" s="140"/>
      <c r="M239" s="162"/>
      <c r="N239" s="15"/>
      <c r="O239" s="139" t="s">
        <v>313</v>
      </c>
      <c r="P239" s="140"/>
      <c r="Q239" s="140"/>
      <c r="R239" s="140"/>
      <c r="S239" s="140"/>
      <c r="T239" s="140"/>
      <c r="U239" s="140"/>
      <c r="V239" s="140"/>
      <c r="W239" s="140"/>
      <c r="X239" s="140"/>
      <c r="Y239" s="141"/>
      <c r="Z239" s="58"/>
    </row>
    <row r="240" spans="2:26" ht="20.100000000000001" customHeight="1" x14ac:dyDescent="0.15">
      <c r="B240" s="58"/>
      <c r="D240" s="258"/>
      <c r="E240" s="265"/>
      <c r="F240" s="266"/>
      <c r="G240" s="182" t="s">
        <v>346</v>
      </c>
      <c r="H240" s="183"/>
      <c r="I240" s="142" t="s">
        <v>55</v>
      </c>
      <c r="J240" s="143"/>
      <c r="K240" s="143"/>
      <c r="L240" s="143"/>
      <c r="M240" s="158"/>
      <c r="N240" s="16"/>
      <c r="O240" s="142" t="s">
        <v>311</v>
      </c>
      <c r="P240" s="143"/>
      <c r="Q240" s="143"/>
      <c r="R240" s="143"/>
      <c r="S240" s="143"/>
      <c r="T240" s="143"/>
      <c r="U240" s="143"/>
      <c r="V240" s="143"/>
      <c r="W240" s="143"/>
      <c r="X240" s="143"/>
      <c r="Y240" s="144"/>
      <c r="Z240" s="58"/>
    </row>
    <row r="241" spans="2:26" ht="20.100000000000001" customHeight="1" x14ac:dyDescent="0.15">
      <c r="B241" s="58"/>
      <c r="D241" s="246">
        <v>110</v>
      </c>
      <c r="E241" s="187" t="s">
        <v>89</v>
      </c>
      <c r="F241" s="188"/>
      <c r="G241" s="184" t="s">
        <v>341</v>
      </c>
      <c r="H241" s="184"/>
      <c r="I241" s="145" t="s">
        <v>90</v>
      </c>
      <c r="J241" s="146"/>
      <c r="K241" s="146"/>
      <c r="L241" s="146"/>
      <c r="M241" s="157"/>
      <c r="N241" s="14"/>
      <c r="O241" s="145" t="s">
        <v>209</v>
      </c>
      <c r="P241" s="146"/>
      <c r="Q241" s="146"/>
      <c r="R241" s="146"/>
      <c r="S241" s="146"/>
      <c r="T241" s="146"/>
      <c r="U241" s="146"/>
      <c r="V241" s="146"/>
      <c r="W241" s="146"/>
      <c r="X241" s="146"/>
      <c r="Y241" s="147"/>
      <c r="Z241" s="58"/>
    </row>
    <row r="242" spans="2:26" ht="20.100000000000001" customHeight="1" x14ac:dyDescent="0.15">
      <c r="B242" s="58"/>
      <c r="D242" s="246"/>
      <c r="E242" s="189"/>
      <c r="F242" s="190"/>
      <c r="G242" s="181" t="s">
        <v>342</v>
      </c>
      <c r="H242" s="181"/>
      <c r="I242" s="139" t="s">
        <v>91</v>
      </c>
      <c r="J242" s="140"/>
      <c r="K242" s="140"/>
      <c r="L242" s="140"/>
      <c r="M242" s="162"/>
      <c r="N242" s="15"/>
      <c r="O242" s="139" t="s">
        <v>210</v>
      </c>
      <c r="P242" s="140"/>
      <c r="Q242" s="140"/>
      <c r="R242" s="140"/>
      <c r="S242" s="140"/>
      <c r="T242" s="140"/>
      <c r="U242" s="140"/>
      <c r="V242" s="140"/>
      <c r="W242" s="140"/>
      <c r="X242" s="140"/>
      <c r="Y242" s="141"/>
      <c r="Z242" s="58"/>
    </row>
    <row r="243" spans="2:26" ht="20.100000000000001" customHeight="1" x14ac:dyDescent="0.15">
      <c r="B243" s="58"/>
      <c r="D243" s="246"/>
      <c r="E243" s="189"/>
      <c r="F243" s="190"/>
      <c r="G243" s="181" t="s">
        <v>343</v>
      </c>
      <c r="H243" s="181"/>
      <c r="I243" s="139" t="s">
        <v>92</v>
      </c>
      <c r="J243" s="140"/>
      <c r="K243" s="140"/>
      <c r="L243" s="140"/>
      <c r="M243" s="162"/>
      <c r="N243" s="15"/>
      <c r="O243" s="139" t="s">
        <v>211</v>
      </c>
      <c r="P243" s="140"/>
      <c r="Q243" s="140"/>
      <c r="R243" s="140"/>
      <c r="S243" s="140"/>
      <c r="T243" s="140"/>
      <c r="U243" s="140"/>
      <c r="V243" s="140"/>
      <c r="W243" s="140"/>
      <c r="X243" s="140"/>
      <c r="Y243" s="141"/>
      <c r="Z243" s="58"/>
    </row>
    <row r="244" spans="2:26" ht="20.100000000000001" customHeight="1" x14ac:dyDescent="0.15">
      <c r="B244" s="58"/>
      <c r="D244" s="246"/>
      <c r="E244" s="191"/>
      <c r="F244" s="192"/>
      <c r="G244" s="182" t="s">
        <v>344</v>
      </c>
      <c r="H244" s="183"/>
      <c r="I244" s="142" t="s">
        <v>55</v>
      </c>
      <c r="J244" s="143"/>
      <c r="K244" s="143"/>
      <c r="L244" s="143"/>
      <c r="M244" s="158"/>
      <c r="N244" s="16"/>
      <c r="O244" s="142" t="s">
        <v>212</v>
      </c>
      <c r="P244" s="143"/>
      <c r="Q244" s="143"/>
      <c r="R244" s="143"/>
      <c r="S244" s="143"/>
      <c r="T244" s="143"/>
      <c r="U244" s="143"/>
      <c r="V244" s="143"/>
      <c r="W244" s="143"/>
      <c r="X244" s="143"/>
      <c r="Y244" s="144"/>
      <c r="Z244" s="58"/>
    </row>
    <row r="245" spans="2:26" ht="20.100000000000001" customHeight="1" x14ac:dyDescent="0.15">
      <c r="B245" s="58"/>
      <c r="D245" s="257">
        <v>120</v>
      </c>
      <c r="E245" s="193" t="s">
        <v>93</v>
      </c>
      <c r="F245" s="194"/>
      <c r="G245" s="184" t="s">
        <v>341</v>
      </c>
      <c r="H245" s="184"/>
      <c r="I245" s="145" t="s">
        <v>94</v>
      </c>
      <c r="J245" s="146"/>
      <c r="K245" s="146"/>
      <c r="L245" s="146"/>
      <c r="M245" s="157"/>
      <c r="N245" s="14"/>
      <c r="O245" s="145" t="s">
        <v>213</v>
      </c>
      <c r="P245" s="146"/>
      <c r="Q245" s="146"/>
      <c r="R245" s="146"/>
      <c r="S245" s="146"/>
      <c r="T245" s="146"/>
      <c r="U245" s="146"/>
      <c r="V245" s="146"/>
      <c r="W245" s="146"/>
      <c r="X245" s="146"/>
      <c r="Y245" s="147"/>
      <c r="Z245" s="58"/>
    </row>
    <row r="246" spans="2:26" ht="20.100000000000001" customHeight="1" x14ac:dyDescent="0.15">
      <c r="B246" s="58"/>
      <c r="D246" s="246"/>
      <c r="E246" s="189"/>
      <c r="F246" s="190"/>
      <c r="G246" s="181" t="s">
        <v>342</v>
      </c>
      <c r="H246" s="181"/>
      <c r="I246" s="139" t="s">
        <v>95</v>
      </c>
      <c r="J246" s="140"/>
      <c r="K246" s="140"/>
      <c r="L246" s="140"/>
      <c r="M246" s="162"/>
      <c r="N246" s="15"/>
      <c r="O246" s="139" t="s">
        <v>214</v>
      </c>
      <c r="P246" s="140"/>
      <c r="Q246" s="140"/>
      <c r="R246" s="140"/>
      <c r="S246" s="140"/>
      <c r="T246" s="140"/>
      <c r="U246" s="140"/>
      <c r="V246" s="140"/>
      <c r="W246" s="140"/>
      <c r="X246" s="140"/>
      <c r="Y246" s="141"/>
      <c r="Z246" s="58"/>
    </row>
    <row r="247" spans="2:26" ht="20.100000000000001" customHeight="1" x14ac:dyDescent="0.15">
      <c r="B247" s="58"/>
      <c r="D247" s="246"/>
      <c r="E247" s="189"/>
      <c r="F247" s="190"/>
      <c r="G247" s="181" t="s">
        <v>343</v>
      </c>
      <c r="H247" s="181"/>
      <c r="I247" s="139" t="s">
        <v>96</v>
      </c>
      <c r="J247" s="140"/>
      <c r="K247" s="140"/>
      <c r="L247" s="140"/>
      <c r="M247" s="162"/>
      <c r="N247" s="15"/>
      <c r="O247" s="139" t="s">
        <v>215</v>
      </c>
      <c r="P247" s="140"/>
      <c r="Q247" s="140"/>
      <c r="R247" s="140"/>
      <c r="S247" s="140"/>
      <c r="T247" s="140"/>
      <c r="U247" s="140"/>
      <c r="V247" s="140"/>
      <c r="W247" s="140"/>
      <c r="X247" s="140"/>
      <c r="Y247" s="141"/>
      <c r="Z247" s="58"/>
    </row>
    <row r="248" spans="2:26" ht="20.100000000000001" customHeight="1" x14ac:dyDescent="0.15">
      <c r="B248" s="58"/>
      <c r="D248" s="246"/>
      <c r="E248" s="189"/>
      <c r="F248" s="190"/>
      <c r="G248" s="181" t="s">
        <v>344</v>
      </c>
      <c r="H248" s="181"/>
      <c r="I248" s="139" t="s">
        <v>97</v>
      </c>
      <c r="J248" s="140"/>
      <c r="K248" s="140"/>
      <c r="L248" s="140"/>
      <c r="M248" s="162"/>
      <c r="N248" s="15"/>
      <c r="O248" s="139" t="s">
        <v>216</v>
      </c>
      <c r="P248" s="140"/>
      <c r="Q248" s="140"/>
      <c r="R248" s="140"/>
      <c r="S248" s="140"/>
      <c r="T248" s="140"/>
      <c r="U248" s="140"/>
      <c r="V248" s="140"/>
      <c r="W248" s="140"/>
      <c r="X248" s="140"/>
      <c r="Y248" s="141"/>
      <c r="Z248" s="58"/>
    </row>
    <row r="249" spans="2:26" ht="20.100000000000001" customHeight="1" x14ac:dyDescent="0.15">
      <c r="B249" s="58"/>
      <c r="D249" s="258"/>
      <c r="E249" s="195"/>
      <c r="F249" s="196"/>
      <c r="G249" s="182" t="s">
        <v>345</v>
      </c>
      <c r="H249" s="183"/>
      <c r="I249" s="142" t="s">
        <v>55</v>
      </c>
      <c r="J249" s="143"/>
      <c r="K249" s="143"/>
      <c r="L249" s="143"/>
      <c r="M249" s="158"/>
      <c r="N249" s="16"/>
      <c r="O249" s="142" t="s">
        <v>217</v>
      </c>
      <c r="P249" s="143"/>
      <c r="Q249" s="143"/>
      <c r="R249" s="143"/>
      <c r="S249" s="143"/>
      <c r="T249" s="143"/>
      <c r="U249" s="143"/>
      <c r="V249" s="143"/>
      <c r="W249" s="143"/>
      <c r="X249" s="143"/>
      <c r="Y249" s="144"/>
      <c r="Z249" s="58"/>
    </row>
    <row r="250" spans="2:26" ht="20.100000000000001" customHeight="1" x14ac:dyDescent="0.15">
      <c r="B250" s="58"/>
      <c r="D250" s="257">
        <v>130</v>
      </c>
      <c r="E250" s="187" t="s">
        <v>98</v>
      </c>
      <c r="F250" s="188"/>
      <c r="G250" s="184" t="s">
        <v>341</v>
      </c>
      <c r="H250" s="184"/>
      <c r="I250" s="145" t="s">
        <v>99</v>
      </c>
      <c r="J250" s="146"/>
      <c r="K250" s="146"/>
      <c r="L250" s="146"/>
      <c r="M250" s="157"/>
      <c r="N250" s="14"/>
      <c r="O250" s="145" t="s">
        <v>292</v>
      </c>
      <c r="P250" s="146"/>
      <c r="Q250" s="146"/>
      <c r="R250" s="146"/>
      <c r="S250" s="146"/>
      <c r="T250" s="146"/>
      <c r="U250" s="146"/>
      <c r="V250" s="146"/>
      <c r="W250" s="146"/>
      <c r="X250" s="146"/>
      <c r="Y250" s="147"/>
      <c r="Z250" s="58"/>
    </row>
    <row r="251" spans="2:26" ht="20.100000000000001" customHeight="1" x14ac:dyDescent="0.15">
      <c r="B251" s="58"/>
      <c r="D251" s="246"/>
      <c r="E251" s="189"/>
      <c r="F251" s="190"/>
      <c r="G251" s="181" t="s">
        <v>342</v>
      </c>
      <c r="H251" s="181"/>
      <c r="I251" s="139" t="s">
        <v>100</v>
      </c>
      <c r="J251" s="140"/>
      <c r="K251" s="140"/>
      <c r="L251" s="140"/>
      <c r="M251" s="162"/>
      <c r="N251" s="15"/>
      <c r="O251" s="139" t="s">
        <v>218</v>
      </c>
      <c r="P251" s="140"/>
      <c r="Q251" s="140"/>
      <c r="R251" s="140"/>
      <c r="S251" s="140"/>
      <c r="T251" s="140"/>
      <c r="U251" s="140"/>
      <c r="V251" s="140"/>
      <c r="W251" s="140"/>
      <c r="X251" s="140"/>
      <c r="Y251" s="141"/>
      <c r="Z251" s="58"/>
    </row>
    <row r="252" spans="2:26" ht="20.100000000000001" customHeight="1" x14ac:dyDescent="0.15">
      <c r="B252" s="58"/>
      <c r="D252" s="246"/>
      <c r="E252" s="189"/>
      <c r="F252" s="190"/>
      <c r="G252" s="181" t="s">
        <v>343</v>
      </c>
      <c r="H252" s="181"/>
      <c r="I252" s="139" t="s">
        <v>101</v>
      </c>
      <c r="J252" s="140"/>
      <c r="K252" s="140"/>
      <c r="L252" s="140"/>
      <c r="M252" s="162"/>
      <c r="N252" s="15"/>
      <c r="O252" s="139" t="s">
        <v>219</v>
      </c>
      <c r="P252" s="140"/>
      <c r="Q252" s="140"/>
      <c r="R252" s="140"/>
      <c r="S252" s="140"/>
      <c r="T252" s="140"/>
      <c r="U252" s="140"/>
      <c r="V252" s="140"/>
      <c r="W252" s="140"/>
      <c r="X252" s="140"/>
      <c r="Y252" s="141"/>
      <c r="Z252" s="58"/>
    </row>
    <row r="253" spans="2:26" ht="20.100000000000001" customHeight="1" x14ac:dyDescent="0.15">
      <c r="B253" s="58"/>
      <c r="D253" s="258"/>
      <c r="E253" s="191"/>
      <c r="F253" s="192"/>
      <c r="G253" s="182" t="s">
        <v>362</v>
      </c>
      <c r="H253" s="183"/>
      <c r="I253" s="142" t="s">
        <v>55</v>
      </c>
      <c r="J253" s="143"/>
      <c r="K253" s="143"/>
      <c r="L253" s="143"/>
      <c r="M253" s="158"/>
      <c r="N253" s="16"/>
      <c r="O253" s="142"/>
      <c r="P253" s="143"/>
      <c r="Q253" s="143"/>
      <c r="R253" s="143"/>
      <c r="S253" s="143"/>
      <c r="T253" s="143"/>
      <c r="U253" s="143"/>
      <c r="V253" s="143"/>
      <c r="W253" s="143"/>
      <c r="X253" s="143"/>
      <c r="Y253" s="144"/>
      <c r="Z253" s="58"/>
    </row>
    <row r="254" spans="2:26" ht="20.100000000000001" customHeight="1" x14ac:dyDescent="0.15">
      <c r="B254" s="58"/>
      <c r="D254" s="257">
        <v>140</v>
      </c>
      <c r="E254" s="194" t="s">
        <v>102</v>
      </c>
      <c r="F254" s="194"/>
      <c r="G254" s="184" t="s">
        <v>341</v>
      </c>
      <c r="H254" s="184"/>
      <c r="I254" s="145" t="s">
        <v>103</v>
      </c>
      <c r="J254" s="146"/>
      <c r="K254" s="146"/>
      <c r="L254" s="146"/>
      <c r="M254" s="157"/>
      <c r="N254" s="14"/>
      <c r="O254" s="145" t="s">
        <v>293</v>
      </c>
      <c r="P254" s="146"/>
      <c r="Q254" s="146"/>
      <c r="R254" s="146"/>
      <c r="S254" s="146"/>
      <c r="T254" s="146"/>
      <c r="U254" s="146"/>
      <c r="V254" s="146"/>
      <c r="W254" s="146"/>
      <c r="X254" s="146"/>
      <c r="Y254" s="147"/>
      <c r="Z254" s="58"/>
    </row>
    <row r="255" spans="2:26" ht="20.100000000000001" customHeight="1" x14ac:dyDescent="0.15">
      <c r="B255" s="58"/>
      <c r="D255" s="246"/>
      <c r="E255" s="190"/>
      <c r="F255" s="190"/>
      <c r="G255" s="181" t="s">
        <v>342</v>
      </c>
      <c r="H255" s="181"/>
      <c r="I255" s="139" t="s">
        <v>104</v>
      </c>
      <c r="J255" s="140"/>
      <c r="K255" s="140"/>
      <c r="L255" s="140"/>
      <c r="M255" s="162"/>
      <c r="N255" s="15"/>
      <c r="O255" s="139" t="s">
        <v>220</v>
      </c>
      <c r="P255" s="140"/>
      <c r="Q255" s="140"/>
      <c r="R255" s="140"/>
      <c r="S255" s="140"/>
      <c r="T255" s="140"/>
      <c r="U255" s="140"/>
      <c r="V255" s="140"/>
      <c r="W255" s="140"/>
      <c r="X255" s="140"/>
      <c r="Y255" s="141"/>
      <c r="Z255" s="58"/>
    </row>
    <row r="256" spans="2:26" ht="20.100000000000001" customHeight="1" x14ac:dyDescent="0.15">
      <c r="B256" s="58"/>
      <c r="D256" s="246"/>
      <c r="E256" s="190"/>
      <c r="F256" s="190"/>
      <c r="G256" s="181" t="s">
        <v>343</v>
      </c>
      <c r="H256" s="181"/>
      <c r="I256" s="139" t="s">
        <v>105</v>
      </c>
      <c r="J256" s="140"/>
      <c r="K256" s="140"/>
      <c r="L256" s="140"/>
      <c r="M256" s="162"/>
      <c r="N256" s="15"/>
      <c r="O256" s="139" t="s">
        <v>221</v>
      </c>
      <c r="P256" s="140"/>
      <c r="Q256" s="140"/>
      <c r="R256" s="140"/>
      <c r="S256" s="140"/>
      <c r="T256" s="140"/>
      <c r="U256" s="140"/>
      <c r="V256" s="140"/>
      <c r="W256" s="140"/>
      <c r="X256" s="140"/>
      <c r="Y256" s="141"/>
      <c r="Z256" s="58"/>
    </row>
    <row r="257" spans="1:27" ht="20.100000000000001" customHeight="1" x14ac:dyDescent="0.15">
      <c r="A257" s="66"/>
      <c r="B257" s="97"/>
      <c r="C257" s="34"/>
      <c r="D257" s="258"/>
      <c r="E257" s="196"/>
      <c r="F257" s="196"/>
      <c r="G257" s="182" t="s">
        <v>344</v>
      </c>
      <c r="H257" s="183"/>
      <c r="I257" s="142" t="s">
        <v>55</v>
      </c>
      <c r="J257" s="143"/>
      <c r="K257" s="143"/>
      <c r="L257" s="143"/>
      <c r="M257" s="158"/>
      <c r="N257" s="16"/>
      <c r="O257" s="142"/>
      <c r="P257" s="143"/>
      <c r="Q257" s="143"/>
      <c r="R257" s="143"/>
      <c r="S257" s="143"/>
      <c r="T257" s="143"/>
      <c r="U257" s="143"/>
      <c r="V257" s="143"/>
      <c r="W257" s="143"/>
      <c r="X257" s="143"/>
      <c r="Y257" s="144"/>
      <c r="Z257" s="58"/>
      <c r="AA257" s="37"/>
    </row>
    <row r="258" spans="1:27" ht="20.100000000000001" customHeight="1" x14ac:dyDescent="0.15">
      <c r="A258" s="66"/>
      <c r="B258" s="97"/>
      <c r="C258" s="34"/>
      <c r="D258" s="246">
        <v>150</v>
      </c>
      <c r="E258" s="187" t="s">
        <v>106</v>
      </c>
      <c r="F258" s="188"/>
      <c r="G258" s="184" t="s">
        <v>341</v>
      </c>
      <c r="H258" s="184"/>
      <c r="I258" s="145" t="s">
        <v>107</v>
      </c>
      <c r="J258" s="146"/>
      <c r="K258" s="146"/>
      <c r="L258" s="146"/>
      <c r="M258" s="157"/>
      <c r="N258" s="14"/>
      <c r="O258" s="145" t="s">
        <v>222</v>
      </c>
      <c r="P258" s="146"/>
      <c r="Q258" s="146"/>
      <c r="R258" s="146"/>
      <c r="S258" s="146"/>
      <c r="T258" s="146"/>
      <c r="U258" s="146"/>
      <c r="V258" s="146"/>
      <c r="W258" s="146"/>
      <c r="X258" s="146"/>
      <c r="Y258" s="147"/>
      <c r="Z258" s="58"/>
      <c r="AA258" s="37"/>
    </row>
    <row r="259" spans="1:27" ht="20.100000000000001" customHeight="1" x14ac:dyDescent="0.15">
      <c r="B259" s="58"/>
      <c r="D259" s="246"/>
      <c r="E259" s="189"/>
      <c r="F259" s="190"/>
      <c r="G259" s="181" t="s">
        <v>342</v>
      </c>
      <c r="H259" s="181"/>
      <c r="I259" s="139" t="s">
        <v>108</v>
      </c>
      <c r="J259" s="140"/>
      <c r="K259" s="140"/>
      <c r="L259" s="140"/>
      <c r="M259" s="162"/>
      <c r="N259" s="15"/>
      <c r="O259" s="139" t="s">
        <v>223</v>
      </c>
      <c r="P259" s="140"/>
      <c r="Q259" s="140"/>
      <c r="R259" s="140"/>
      <c r="S259" s="140"/>
      <c r="T259" s="140"/>
      <c r="U259" s="140"/>
      <c r="V259" s="140"/>
      <c r="W259" s="140"/>
      <c r="X259" s="140"/>
      <c r="Y259" s="141"/>
      <c r="Z259" s="58"/>
    </row>
    <row r="260" spans="1:27" ht="20.100000000000001" customHeight="1" x14ac:dyDescent="0.15">
      <c r="B260" s="58"/>
      <c r="D260" s="246"/>
      <c r="E260" s="191"/>
      <c r="F260" s="192"/>
      <c r="G260" s="182" t="s">
        <v>343</v>
      </c>
      <c r="H260" s="183"/>
      <c r="I260" s="142" t="s">
        <v>55</v>
      </c>
      <c r="J260" s="143"/>
      <c r="K260" s="143"/>
      <c r="L260" s="143"/>
      <c r="M260" s="158"/>
      <c r="N260" s="16"/>
      <c r="O260" s="142" t="s">
        <v>224</v>
      </c>
      <c r="P260" s="143"/>
      <c r="Q260" s="143"/>
      <c r="R260" s="143"/>
      <c r="S260" s="143"/>
      <c r="T260" s="143"/>
      <c r="U260" s="143"/>
      <c r="V260" s="143"/>
      <c r="W260" s="143"/>
      <c r="X260" s="143"/>
      <c r="Y260" s="144"/>
      <c r="Z260" s="58"/>
    </row>
    <row r="261" spans="1:27" ht="20.100000000000001" customHeight="1" x14ac:dyDescent="0.15">
      <c r="B261" s="58"/>
      <c r="D261" s="226">
        <v>160</v>
      </c>
      <c r="E261" s="247" t="s">
        <v>109</v>
      </c>
      <c r="F261" s="248"/>
      <c r="G261" s="184" t="s">
        <v>341</v>
      </c>
      <c r="H261" s="184"/>
      <c r="I261" s="145" t="s">
        <v>110</v>
      </c>
      <c r="J261" s="146"/>
      <c r="K261" s="146"/>
      <c r="L261" s="146"/>
      <c r="M261" s="157"/>
      <c r="N261" s="14"/>
      <c r="O261" s="145" t="s">
        <v>225</v>
      </c>
      <c r="P261" s="146"/>
      <c r="Q261" s="146"/>
      <c r="R261" s="146"/>
      <c r="S261" s="146"/>
      <c r="T261" s="146"/>
      <c r="U261" s="146"/>
      <c r="V261" s="146"/>
      <c r="W261" s="146"/>
      <c r="X261" s="146"/>
      <c r="Y261" s="147"/>
      <c r="Z261" s="58"/>
    </row>
    <row r="262" spans="1:27" ht="20.100000000000001" customHeight="1" x14ac:dyDescent="0.15">
      <c r="B262" s="58"/>
      <c r="D262" s="227"/>
      <c r="E262" s="249"/>
      <c r="F262" s="250"/>
      <c r="G262" s="181" t="s">
        <v>342</v>
      </c>
      <c r="H262" s="181"/>
      <c r="I262" s="139" t="s">
        <v>111</v>
      </c>
      <c r="J262" s="140"/>
      <c r="K262" s="140"/>
      <c r="L262" s="140"/>
      <c r="M262" s="162"/>
      <c r="N262" s="15"/>
      <c r="O262" s="139" t="s">
        <v>226</v>
      </c>
      <c r="P262" s="140"/>
      <c r="Q262" s="140"/>
      <c r="R262" s="140"/>
      <c r="S262" s="140"/>
      <c r="T262" s="140"/>
      <c r="U262" s="140"/>
      <c r="V262" s="140"/>
      <c r="W262" s="140"/>
      <c r="X262" s="140"/>
      <c r="Y262" s="141"/>
      <c r="Z262" s="58"/>
    </row>
    <row r="263" spans="1:27" ht="20.100000000000001" customHeight="1" x14ac:dyDescent="0.15">
      <c r="B263" s="58"/>
      <c r="D263" s="228"/>
      <c r="E263" s="251"/>
      <c r="F263" s="252"/>
      <c r="G263" s="182" t="s">
        <v>343</v>
      </c>
      <c r="H263" s="183"/>
      <c r="I263" s="142" t="s">
        <v>55</v>
      </c>
      <c r="J263" s="143"/>
      <c r="K263" s="143"/>
      <c r="L263" s="143"/>
      <c r="M263" s="158"/>
      <c r="N263" s="16"/>
      <c r="O263" s="142"/>
      <c r="P263" s="143"/>
      <c r="Q263" s="143"/>
      <c r="R263" s="143"/>
      <c r="S263" s="143"/>
      <c r="T263" s="143"/>
      <c r="U263" s="143"/>
      <c r="V263" s="143"/>
      <c r="W263" s="143"/>
      <c r="X263" s="143"/>
      <c r="Y263" s="144"/>
      <c r="Z263" s="58"/>
    </row>
    <row r="264" spans="1:27" ht="20.100000000000001" customHeight="1" x14ac:dyDescent="0.15">
      <c r="B264" s="58"/>
      <c r="D264" s="227">
        <v>170</v>
      </c>
      <c r="E264" s="253" t="s">
        <v>112</v>
      </c>
      <c r="F264" s="254"/>
      <c r="G264" s="184" t="s">
        <v>341</v>
      </c>
      <c r="H264" s="184"/>
      <c r="I264" s="145" t="s">
        <v>307</v>
      </c>
      <c r="J264" s="146"/>
      <c r="K264" s="146"/>
      <c r="L264" s="146"/>
      <c r="M264" s="157"/>
      <c r="N264" s="14"/>
      <c r="O264" s="145" t="s">
        <v>294</v>
      </c>
      <c r="P264" s="146"/>
      <c r="Q264" s="146"/>
      <c r="R264" s="146"/>
      <c r="S264" s="146"/>
      <c r="T264" s="146"/>
      <c r="U264" s="146"/>
      <c r="V264" s="146"/>
      <c r="W264" s="146"/>
      <c r="X264" s="146"/>
      <c r="Y264" s="147"/>
      <c r="Z264" s="58"/>
    </row>
    <row r="265" spans="1:27" ht="20.100000000000001" customHeight="1" x14ac:dyDescent="0.15">
      <c r="B265" s="58"/>
      <c r="D265" s="227"/>
      <c r="E265" s="249"/>
      <c r="F265" s="250"/>
      <c r="G265" s="181" t="s">
        <v>364</v>
      </c>
      <c r="H265" s="181"/>
      <c r="I265" s="139" t="s">
        <v>113</v>
      </c>
      <c r="J265" s="140"/>
      <c r="K265" s="140"/>
      <c r="L265" s="140"/>
      <c r="M265" s="162"/>
      <c r="N265" s="15"/>
      <c r="O265" s="139" t="s">
        <v>114</v>
      </c>
      <c r="P265" s="140"/>
      <c r="Q265" s="140"/>
      <c r="R265" s="140"/>
      <c r="S265" s="140"/>
      <c r="T265" s="140"/>
      <c r="U265" s="140"/>
      <c r="V265" s="140"/>
      <c r="W265" s="140"/>
      <c r="X265" s="140"/>
      <c r="Y265" s="141"/>
      <c r="Z265" s="58"/>
    </row>
    <row r="266" spans="1:27" ht="20.100000000000001" customHeight="1" x14ac:dyDescent="0.15">
      <c r="B266" s="58"/>
      <c r="D266" s="227"/>
      <c r="E266" s="255"/>
      <c r="F266" s="256"/>
      <c r="G266" s="182" t="s">
        <v>361</v>
      </c>
      <c r="H266" s="183"/>
      <c r="I266" s="142" t="s">
        <v>55</v>
      </c>
      <c r="J266" s="143"/>
      <c r="K266" s="143"/>
      <c r="L266" s="143"/>
      <c r="M266" s="158"/>
      <c r="N266" s="16"/>
      <c r="O266" s="142" t="s">
        <v>295</v>
      </c>
      <c r="P266" s="143"/>
      <c r="Q266" s="143"/>
      <c r="R266" s="143"/>
      <c r="S266" s="143"/>
      <c r="T266" s="143"/>
      <c r="U266" s="143"/>
      <c r="V266" s="143"/>
      <c r="W266" s="143"/>
      <c r="X266" s="143"/>
      <c r="Y266" s="144"/>
      <c r="Z266" s="58"/>
    </row>
    <row r="267" spans="1:27" ht="20.100000000000001" customHeight="1" x14ac:dyDescent="0.15">
      <c r="B267" s="58"/>
      <c r="D267" s="226">
        <v>180</v>
      </c>
      <c r="E267" s="248" t="s">
        <v>175</v>
      </c>
      <c r="F267" s="248"/>
      <c r="G267" s="184" t="s">
        <v>341</v>
      </c>
      <c r="H267" s="184"/>
      <c r="I267" s="145" t="s">
        <v>115</v>
      </c>
      <c r="J267" s="146"/>
      <c r="K267" s="146"/>
      <c r="L267" s="146"/>
      <c r="M267" s="157"/>
      <c r="N267" s="14"/>
      <c r="O267" s="145" t="s">
        <v>227</v>
      </c>
      <c r="P267" s="146"/>
      <c r="Q267" s="146"/>
      <c r="R267" s="146"/>
      <c r="S267" s="146"/>
      <c r="T267" s="146"/>
      <c r="U267" s="146"/>
      <c r="V267" s="146"/>
      <c r="W267" s="146"/>
      <c r="X267" s="146"/>
      <c r="Y267" s="147"/>
      <c r="Z267" s="58"/>
    </row>
    <row r="268" spans="1:27" ht="20.100000000000001" customHeight="1" x14ac:dyDescent="0.15">
      <c r="B268" s="58"/>
      <c r="D268" s="227"/>
      <c r="E268" s="250"/>
      <c r="F268" s="250"/>
      <c r="G268" s="181" t="s">
        <v>342</v>
      </c>
      <c r="H268" s="181"/>
      <c r="I268" s="139" t="s">
        <v>116</v>
      </c>
      <c r="J268" s="140"/>
      <c r="K268" s="140"/>
      <c r="L268" s="140"/>
      <c r="M268" s="162"/>
      <c r="N268" s="15"/>
      <c r="O268" s="139" t="s">
        <v>228</v>
      </c>
      <c r="P268" s="140"/>
      <c r="Q268" s="140"/>
      <c r="R268" s="140"/>
      <c r="S268" s="140"/>
      <c r="T268" s="140"/>
      <c r="U268" s="140"/>
      <c r="V268" s="140"/>
      <c r="W268" s="140"/>
      <c r="X268" s="140"/>
      <c r="Y268" s="141"/>
      <c r="Z268" s="58"/>
    </row>
    <row r="269" spans="1:27" ht="20.100000000000001" customHeight="1" x14ac:dyDescent="0.15">
      <c r="B269" s="58"/>
      <c r="D269" s="227"/>
      <c r="E269" s="250"/>
      <c r="F269" s="250"/>
      <c r="G269" s="181" t="s">
        <v>343</v>
      </c>
      <c r="H269" s="181"/>
      <c r="I269" s="139" t="s">
        <v>117</v>
      </c>
      <c r="J269" s="140"/>
      <c r="K269" s="140"/>
      <c r="L269" s="140"/>
      <c r="M269" s="162"/>
      <c r="N269" s="15"/>
      <c r="O269" s="139" t="s">
        <v>229</v>
      </c>
      <c r="P269" s="140"/>
      <c r="Q269" s="140"/>
      <c r="R269" s="140"/>
      <c r="S269" s="140"/>
      <c r="T269" s="140"/>
      <c r="U269" s="140"/>
      <c r="V269" s="140"/>
      <c r="W269" s="140"/>
      <c r="X269" s="140"/>
      <c r="Y269" s="141"/>
      <c r="Z269" s="58"/>
    </row>
    <row r="270" spans="1:27" ht="20.100000000000001" customHeight="1" x14ac:dyDescent="0.15">
      <c r="B270" s="58"/>
      <c r="D270" s="227"/>
      <c r="E270" s="250"/>
      <c r="F270" s="250"/>
      <c r="G270" s="181" t="s">
        <v>344</v>
      </c>
      <c r="H270" s="181"/>
      <c r="I270" s="139" t="s">
        <v>118</v>
      </c>
      <c r="J270" s="140"/>
      <c r="K270" s="140"/>
      <c r="L270" s="140"/>
      <c r="M270" s="162"/>
      <c r="N270" s="15"/>
      <c r="O270" s="139" t="s">
        <v>230</v>
      </c>
      <c r="P270" s="140"/>
      <c r="Q270" s="140"/>
      <c r="R270" s="140"/>
      <c r="S270" s="140"/>
      <c r="T270" s="140"/>
      <c r="U270" s="140"/>
      <c r="V270" s="140"/>
      <c r="W270" s="140"/>
      <c r="X270" s="140"/>
      <c r="Y270" s="141"/>
      <c r="Z270" s="58"/>
    </row>
    <row r="271" spans="1:27" ht="20.100000000000001" customHeight="1" x14ac:dyDescent="0.15">
      <c r="B271" s="58"/>
      <c r="D271" s="227"/>
      <c r="E271" s="256"/>
      <c r="F271" s="256"/>
      <c r="G271" s="243" t="s">
        <v>363</v>
      </c>
      <c r="H271" s="181"/>
      <c r="I271" s="139" t="s">
        <v>303</v>
      </c>
      <c r="J271" s="140"/>
      <c r="K271" s="140"/>
      <c r="L271" s="140"/>
      <c r="M271" s="162"/>
      <c r="N271" s="15"/>
      <c r="O271" s="139" t="s">
        <v>308</v>
      </c>
      <c r="P271" s="140"/>
      <c r="Q271" s="140"/>
      <c r="R271" s="140"/>
      <c r="S271" s="140"/>
      <c r="T271" s="140"/>
      <c r="U271" s="140"/>
      <c r="V271" s="140"/>
      <c r="W271" s="140"/>
      <c r="X271" s="140"/>
      <c r="Y271" s="141"/>
      <c r="Z271" s="58"/>
    </row>
    <row r="272" spans="1:27" ht="20.100000000000001" customHeight="1" x14ac:dyDescent="0.15">
      <c r="B272" s="58"/>
      <c r="D272" s="228"/>
      <c r="E272" s="252"/>
      <c r="F272" s="252"/>
      <c r="G272" s="182" t="s">
        <v>365</v>
      </c>
      <c r="H272" s="183"/>
      <c r="I272" s="142" t="s">
        <v>55</v>
      </c>
      <c r="J272" s="143"/>
      <c r="K272" s="143"/>
      <c r="L272" s="143"/>
      <c r="M272" s="158"/>
      <c r="N272" s="16"/>
      <c r="O272" s="142"/>
      <c r="P272" s="143"/>
      <c r="Q272" s="143"/>
      <c r="R272" s="143"/>
      <c r="S272" s="143"/>
      <c r="T272" s="143"/>
      <c r="U272" s="143"/>
      <c r="V272" s="143"/>
      <c r="W272" s="143"/>
      <c r="X272" s="143"/>
      <c r="Y272" s="144"/>
      <c r="Z272" s="58"/>
    </row>
    <row r="273" spans="2:26" ht="20.100000000000001" customHeight="1" x14ac:dyDescent="0.15">
      <c r="B273" s="58"/>
      <c r="D273" s="226">
        <v>200</v>
      </c>
      <c r="E273" s="254" t="s">
        <v>382</v>
      </c>
      <c r="F273" s="254"/>
      <c r="G273" s="184" t="s">
        <v>341</v>
      </c>
      <c r="H273" s="184"/>
      <c r="I273" s="145" t="s">
        <v>381</v>
      </c>
      <c r="J273" s="146"/>
      <c r="K273" s="146"/>
      <c r="L273" s="146"/>
      <c r="M273" s="157"/>
      <c r="N273" s="14"/>
      <c r="O273" s="145" t="s">
        <v>231</v>
      </c>
      <c r="P273" s="146"/>
      <c r="Q273" s="146"/>
      <c r="R273" s="146"/>
      <c r="S273" s="146"/>
      <c r="T273" s="146"/>
      <c r="U273" s="146"/>
      <c r="V273" s="146"/>
      <c r="W273" s="146"/>
      <c r="X273" s="146"/>
      <c r="Y273" s="147"/>
      <c r="Z273" s="58"/>
    </row>
    <row r="274" spans="2:26" ht="20.100000000000001" customHeight="1" x14ac:dyDescent="0.15">
      <c r="B274" s="58"/>
      <c r="D274" s="227"/>
      <c r="E274" s="250"/>
      <c r="F274" s="250"/>
      <c r="G274" s="181" t="s">
        <v>342</v>
      </c>
      <c r="H274" s="181"/>
      <c r="I274" s="139" t="s">
        <v>119</v>
      </c>
      <c r="J274" s="140"/>
      <c r="K274" s="140"/>
      <c r="L274" s="140"/>
      <c r="M274" s="162"/>
      <c r="N274" s="15"/>
      <c r="O274" s="139" t="s">
        <v>232</v>
      </c>
      <c r="P274" s="140"/>
      <c r="Q274" s="140"/>
      <c r="R274" s="140"/>
      <c r="S274" s="140"/>
      <c r="T274" s="140"/>
      <c r="U274" s="140"/>
      <c r="V274" s="140"/>
      <c r="W274" s="140"/>
      <c r="X274" s="140"/>
      <c r="Y274" s="141"/>
      <c r="Z274" s="58"/>
    </row>
    <row r="275" spans="2:26" ht="20.100000000000001" customHeight="1" x14ac:dyDescent="0.15">
      <c r="B275" s="58"/>
      <c r="D275" s="227"/>
      <c r="E275" s="250"/>
      <c r="F275" s="250"/>
      <c r="G275" s="181" t="s">
        <v>343</v>
      </c>
      <c r="H275" s="181"/>
      <c r="I275" s="139" t="s">
        <v>120</v>
      </c>
      <c r="J275" s="140"/>
      <c r="K275" s="140"/>
      <c r="L275" s="140"/>
      <c r="M275" s="162"/>
      <c r="N275" s="15"/>
      <c r="O275" s="139" t="s">
        <v>232</v>
      </c>
      <c r="P275" s="140"/>
      <c r="Q275" s="140"/>
      <c r="R275" s="140"/>
      <c r="S275" s="140"/>
      <c r="T275" s="140"/>
      <c r="U275" s="140"/>
      <c r="V275" s="140"/>
      <c r="W275" s="140"/>
      <c r="X275" s="140"/>
      <c r="Y275" s="141"/>
      <c r="Z275" s="58"/>
    </row>
    <row r="276" spans="2:26" ht="20.100000000000001" customHeight="1" x14ac:dyDescent="0.15">
      <c r="B276" s="58"/>
      <c r="D276" s="228"/>
      <c r="E276" s="252"/>
      <c r="F276" s="252"/>
      <c r="G276" s="182" t="s">
        <v>344</v>
      </c>
      <c r="H276" s="183"/>
      <c r="I276" s="142" t="s">
        <v>55</v>
      </c>
      <c r="J276" s="143"/>
      <c r="K276" s="143"/>
      <c r="L276" s="143"/>
      <c r="M276" s="158"/>
      <c r="N276" s="16"/>
      <c r="O276" s="142"/>
      <c r="P276" s="143"/>
      <c r="Q276" s="143"/>
      <c r="R276" s="143"/>
      <c r="S276" s="143"/>
      <c r="T276" s="143"/>
      <c r="U276" s="143"/>
      <c r="V276" s="143"/>
      <c r="W276" s="143"/>
      <c r="X276" s="143"/>
      <c r="Y276" s="144"/>
      <c r="Z276" s="58"/>
    </row>
    <row r="277" spans="2:26" ht="20.100000000000001" customHeight="1" x14ac:dyDescent="0.15">
      <c r="B277" s="58"/>
      <c r="D277" s="226">
        <v>210</v>
      </c>
      <c r="E277" s="222" t="s">
        <v>384</v>
      </c>
      <c r="F277" s="223"/>
      <c r="G277" s="184" t="s">
        <v>341</v>
      </c>
      <c r="H277" s="184"/>
      <c r="I277" s="145" t="s">
        <v>383</v>
      </c>
      <c r="J277" s="146"/>
      <c r="K277" s="146"/>
      <c r="L277" s="146"/>
      <c r="M277" s="157"/>
      <c r="N277" s="14"/>
      <c r="O277" s="145" t="s">
        <v>121</v>
      </c>
      <c r="P277" s="146"/>
      <c r="Q277" s="146"/>
      <c r="R277" s="146"/>
      <c r="S277" s="146"/>
      <c r="T277" s="146"/>
      <c r="U277" s="146"/>
      <c r="V277" s="146"/>
      <c r="W277" s="146"/>
      <c r="X277" s="146"/>
      <c r="Y277" s="147"/>
      <c r="Z277" s="58"/>
    </row>
    <row r="278" spans="2:26" ht="20.100000000000001" customHeight="1" x14ac:dyDescent="0.15">
      <c r="B278" s="58"/>
      <c r="D278" s="227"/>
      <c r="E278" s="222"/>
      <c r="F278" s="223"/>
      <c r="G278" s="181" t="s">
        <v>342</v>
      </c>
      <c r="H278" s="181"/>
      <c r="I278" s="139" t="s">
        <v>122</v>
      </c>
      <c r="J278" s="140"/>
      <c r="K278" s="140"/>
      <c r="L278" s="140"/>
      <c r="M278" s="162"/>
      <c r="N278" s="15"/>
      <c r="O278" s="139" t="s">
        <v>233</v>
      </c>
      <c r="P278" s="140"/>
      <c r="Q278" s="140"/>
      <c r="R278" s="140"/>
      <c r="S278" s="140"/>
      <c r="T278" s="140"/>
      <c r="U278" s="140"/>
      <c r="V278" s="140"/>
      <c r="W278" s="140"/>
      <c r="X278" s="140"/>
      <c r="Y278" s="141"/>
      <c r="Z278" s="58"/>
    </row>
    <row r="279" spans="2:26" ht="20.100000000000001" customHeight="1" x14ac:dyDescent="0.15">
      <c r="B279" s="58"/>
      <c r="D279" s="228"/>
      <c r="E279" s="222"/>
      <c r="F279" s="223"/>
      <c r="G279" s="182" t="s">
        <v>343</v>
      </c>
      <c r="H279" s="183"/>
      <c r="I279" s="142" t="s">
        <v>55</v>
      </c>
      <c r="J279" s="143"/>
      <c r="K279" s="143"/>
      <c r="L279" s="143"/>
      <c r="M279" s="158"/>
      <c r="N279" s="16"/>
      <c r="O279" s="142" t="s">
        <v>234</v>
      </c>
      <c r="P279" s="143"/>
      <c r="Q279" s="143"/>
      <c r="R279" s="143"/>
      <c r="S279" s="143"/>
      <c r="T279" s="143"/>
      <c r="U279" s="143"/>
      <c r="V279" s="143"/>
      <c r="W279" s="143"/>
      <c r="X279" s="143"/>
      <c r="Y279" s="144"/>
      <c r="Z279" s="58"/>
    </row>
    <row r="280" spans="2:26" ht="20.100000000000001" customHeight="1" x14ac:dyDescent="0.15">
      <c r="B280" s="58"/>
      <c r="D280" s="98">
        <v>215</v>
      </c>
      <c r="E280" s="238" t="s">
        <v>386</v>
      </c>
      <c r="F280" s="239"/>
      <c r="G280" s="242" t="s">
        <v>341</v>
      </c>
      <c r="H280" s="242"/>
      <c r="I280" s="151" t="s">
        <v>385</v>
      </c>
      <c r="J280" s="152"/>
      <c r="K280" s="152"/>
      <c r="L280" s="152"/>
      <c r="M280" s="163"/>
      <c r="N280" s="17"/>
      <c r="O280" s="151" t="s">
        <v>235</v>
      </c>
      <c r="P280" s="152"/>
      <c r="Q280" s="152"/>
      <c r="R280" s="152"/>
      <c r="S280" s="152"/>
      <c r="T280" s="152"/>
      <c r="U280" s="152"/>
      <c r="V280" s="152"/>
      <c r="W280" s="152"/>
      <c r="X280" s="152"/>
      <c r="Y280" s="153"/>
      <c r="Z280" s="58"/>
    </row>
    <row r="281" spans="2:26" ht="30" customHeight="1" x14ac:dyDescent="0.15">
      <c r="B281" s="58"/>
      <c r="D281" s="227">
        <v>220</v>
      </c>
      <c r="E281" s="222" t="s">
        <v>123</v>
      </c>
      <c r="F281" s="223"/>
      <c r="G281" s="184" t="s">
        <v>341</v>
      </c>
      <c r="H281" s="184"/>
      <c r="I281" s="145" t="s">
        <v>124</v>
      </c>
      <c r="J281" s="146"/>
      <c r="K281" s="146"/>
      <c r="L281" s="146"/>
      <c r="M281" s="157"/>
      <c r="N281" s="14"/>
      <c r="O281" s="154" t="s">
        <v>394</v>
      </c>
      <c r="P281" s="155"/>
      <c r="Q281" s="155"/>
      <c r="R281" s="155"/>
      <c r="S281" s="155"/>
      <c r="T281" s="155"/>
      <c r="U281" s="155"/>
      <c r="V281" s="155"/>
      <c r="W281" s="155"/>
      <c r="X281" s="155"/>
      <c r="Y281" s="156"/>
      <c r="Z281" s="58"/>
    </row>
    <row r="282" spans="2:26" ht="20.100000000000001" customHeight="1" x14ac:dyDescent="0.15">
      <c r="B282" s="58"/>
      <c r="D282" s="227"/>
      <c r="E282" s="222"/>
      <c r="F282" s="223"/>
      <c r="G282" s="181" t="s">
        <v>342</v>
      </c>
      <c r="H282" s="181"/>
      <c r="I282" s="139" t="s">
        <v>125</v>
      </c>
      <c r="J282" s="140"/>
      <c r="K282" s="140"/>
      <c r="L282" s="140"/>
      <c r="M282" s="162"/>
      <c r="N282" s="15"/>
      <c r="O282" s="139" t="s">
        <v>236</v>
      </c>
      <c r="P282" s="140"/>
      <c r="Q282" s="140"/>
      <c r="R282" s="140"/>
      <c r="S282" s="140"/>
      <c r="T282" s="140"/>
      <c r="U282" s="140"/>
      <c r="V282" s="140"/>
      <c r="W282" s="140"/>
      <c r="X282" s="140"/>
      <c r="Y282" s="141"/>
      <c r="Z282" s="58"/>
    </row>
    <row r="283" spans="2:26" ht="20.100000000000001" customHeight="1" x14ac:dyDescent="0.15">
      <c r="B283" s="58"/>
      <c r="D283" s="227"/>
      <c r="E283" s="222"/>
      <c r="F283" s="223"/>
      <c r="G283" s="181" t="s">
        <v>343</v>
      </c>
      <c r="H283" s="181"/>
      <c r="I283" s="139" t="s">
        <v>126</v>
      </c>
      <c r="J283" s="140"/>
      <c r="K283" s="140"/>
      <c r="L283" s="140"/>
      <c r="M283" s="162"/>
      <c r="N283" s="15"/>
      <c r="O283" s="139" t="s">
        <v>237</v>
      </c>
      <c r="P283" s="140"/>
      <c r="Q283" s="140"/>
      <c r="R283" s="140"/>
      <c r="S283" s="140"/>
      <c r="T283" s="140"/>
      <c r="U283" s="140"/>
      <c r="V283" s="140"/>
      <c r="W283" s="140"/>
      <c r="X283" s="140"/>
      <c r="Y283" s="141"/>
      <c r="Z283" s="58"/>
    </row>
    <row r="284" spans="2:26" ht="20.100000000000001" customHeight="1" x14ac:dyDescent="0.15">
      <c r="B284" s="58"/>
      <c r="D284" s="227"/>
      <c r="E284" s="222"/>
      <c r="F284" s="223"/>
      <c r="G284" s="182" t="s">
        <v>344</v>
      </c>
      <c r="H284" s="183"/>
      <c r="I284" s="142" t="s">
        <v>55</v>
      </c>
      <c r="J284" s="143"/>
      <c r="K284" s="143"/>
      <c r="L284" s="143"/>
      <c r="M284" s="158"/>
      <c r="N284" s="16"/>
      <c r="O284" s="142" t="s">
        <v>238</v>
      </c>
      <c r="P284" s="143"/>
      <c r="Q284" s="143"/>
      <c r="R284" s="143"/>
      <c r="S284" s="143"/>
      <c r="T284" s="143"/>
      <c r="U284" s="143"/>
      <c r="V284" s="143"/>
      <c r="W284" s="143"/>
      <c r="X284" s="143"/>
      <c r="Y284" s="144"/>
      <c r="Z284" s="58"/>
    </row>
    <row r="285" spans="2:26" ht="20.100000000000001" customHeight="1" x14ac:dyDescent="0.15">
      <c r="B285" s="58"/>
      <c r="D285" s="226">
        <v>230</v>
      </c>
      <c r="E285" s="240" t="s">
        <v>127</v>
      </c>
      <c r="F285" s="241"/>
      <c r="G285" s="184" t="s">
        <v>341</v>
      </c>
      <c r="H285" s="184"/>
      <c r="I285" s="145" t="s">
        <v>170</v>
      </c>
      <c r="J285" s="146"/>
      <c r="K285" s="146"/>
      <c r="L285" s="146"/>
      <c r="M285" s="157"/>
      <c r="N285" s="14"/>
      <c r="O285" s="145" t="s">
        <v>239</v>
      </c>
      <c r="P285" s="146"/>
      <c r="Q285" s="146"/>
      <c r="R285" s="146"/>
      <c r="S285" s="146"/>
      <c r="T285" s="146"/>
      <c r="U285" s="146"/>
      <c r="V285" s="146"/>
      <c r="W285" s="146"/>
      <c r="X285" s="146"/>
      <c r="Y285" s="147"/>
      <c r="Z285" s="58"/>
    </row>
    <row r="286" spans="2:26" ht="20.100000000000001" customHeight="1" x14ac:dyDescent="0.15">
      <c r="B286" s="58"/>
      <c r="D286" s="227"/>
      <c r="E286" s="222"/>
      <c r="F286" s="223"/>
      <c r="G286" s="181" t="s">
        <v>342</v>
      </c>
      <c r="H286" s="181"/>
      <c r="I286" s="139" t="s">
        <v>128</v>
      </c>
      <c r="J286" s="140"/>
      <c r="K286" s="140"/>
      <c r="L286" s="140"/>
      <c r="M286" s="162"/>
      <c r="N286" s="15"/>
      <c r="O286" s="139" t="s">
        <v>296</v>
      </c>
      <c r="P286" s="140"/>
      <c r="Q286" s="140"/>
      <c r="R286" s="140"/>
      <c r="S286" s="140"/>
      <c r="T286" s="140"/>
      <c r="U286" s="140"/>
      <c r="V286" s="140"/>
      <c r="W286" s="140"/>
      <c r="X286" s="140"/>
      <c r="Y286" s="141"/>
      <c r="Z286" s="58"/>
    </row>
    <row r="287" spans="2:26" ht="20.100000000000001" customHeight="1" x14ac:dyDescent="0.15">
      <c r="B287" s="58"/>
      <c r="D287" s="227"/>
      <c r="E287" s="222"/>
      <c r="F287" s="223"/>
      <c r="G287" s="181" t="s">
        <v>343</v>
      </c>
      <c r="H287" s="181"/>
      <c r="I287" s="139" t="s">
        <v>129</v>
      </c>
      <c r="J287" s="140"/>
      <c r="K287" s="140"/>
      <c r="L287" s="140"/>
      <c r="M287" s="162"/>
      <c r="N287" s="15"/>
      <c r="O287" s="139" t="s">
        <v>297</v>
      </c>
      <c r="P287" s="140"/>
      <c r="Q287" s="140"/>
      <c r="R287" s="140"/>
      <c r="S287" s="140"/>
      <c r="T287" s="140"/>
      <c r="U287" s="140"/>
      <c r="V287" s="140"/>
      <c r="W287" s="140"/>
      <c r="X287" s="140"/>
      <c r="Y287" s="141"/>
      <c r="Z287" s="58"/>
    </row>
    <row r="288" spans="2:26" ht="20.100000000000001" customHeight="1" x14ac:dyDescent="0.15">
      <c r="B288" s="58"/>
      <c r="D288" s="228"/>
      <c r="E288" s="224"/>
      <c r="F288" s="225"/>
      <c r="G288" s="182" t="s">
        <v>344</v>
      </c>
      <c r="H288" s="183"/>
      <c r="I288" s="142" t="s">
        <v>55</v>
      </c>
      <c r="J288" s="143"/>
      <c r="K288" s="143"/>
      <c r="L288" s="143"/>
      <c r="M288" s="158"/>
      <c r="N288" s="16"/>
      <c r="O288" s="142"/>
      <c r="P288" s="143"/>
      <c r="Q288" s="143"/>
      <c r="R288" s="143"/>
      <c r="S288" s="143"/>
      <c r="T288" s="143"/>
      <c r="U288" s="143"/>
      <c r="V288" s="143"/>
      <c r="W288" s="143"/>
      <c r="X288" s="143"/>
      <c r="Y288" s="144"/>
      <c r="Z288" s="58"/>
    </row>
    <row r="289" spans="2:26" ht="20.100000000000001" customHeight="1" x14ac:dyDescent="0.15">
      <c r="B289" s="58"/>
      <c r="D289" s="227">
        <v>240</v>
      </c>
      <c r="E289" s="229" t="s">
        <v>130</v>
      </c>
      <c r="F289" s="223"/>
      <c r="G289" s="184" t="s">
        <v>341</v>
      </c>
      <c r="H289" s="184"/>
      <c r="I289" s="145" t="s">
        <v>131</v>
      </c>
      <c r="J289" s="146"/>
      <c r="K289" s="146"/>
      <c r="L289" s="146"/>
      <c r="M289" s="157"/>
      <c r="N289" s="14"/>
      <c r="O289" s="145" t="s">
        <v>240</v>
      </c>
      <c r="P289" s="146"/>
      <c r="Q289" s="146"/>
      <c r="R289" s="146"/>
      <c r="S289" s="146"/>
      <c r="T289" s="146"/>
      <c r="U289" s="146"/>
      <c r="V289" s="146"/>
      <c r="W289" s="146"/>
      <c r="X289" s="146"/>
      <c r="Y289" s="147"/>
      <c r="Z289" s="58"/>
    </row>
    <row r="290" spans="2:26" ht="20.100000000000001" customHeight="1" x14ac:dyDescent="0.15">
      <c r="B290" s="58"/>
      <c r="D290" s="227"/>
      <c r="E290" s="229"/>
      <c r="F290" s="223"/>
      <c r="G290" s="181" t="s">
        <v>342</v>
      </c>
      <c r="H290" s="181"/>
      <c r="I290" s="139" t="s">
        <v>171</v>
      </c>
      <c r="J290" s="140"/>
      <c r="K290" s="140"/>
      <c r="L290" s="140"/>
      <c r="M290" s="162"/>
      <c r="N290" s="15"/>
      <c r="O290" s="139" t="s">
        <v>241</v>
      </c>
      <c r="P290" s="140"/>
      <c r="Q290" s="140"/>
      <c r="R290" s="140"/>
      <c r="S290" s="140"/>
      <c r="T290" s="140"/>
      <c r="U290" s="140"/>
      <c r="V290" s="140"/>
      <c r="W290" s="140"/>
      <c r="X290" s="140"/>
      <c r="Y290" s="141"/>
      <c r="Z290" s="58"/>
    </row>
    <row r="291" spans="2:26" ht="20.100000000000001" customHeight="1" x14ac:dyDescent="0.15">
      <c r="B291" s="58"/>
      <c r="D291" s="227"/>
      <c r="E291" s="229"/>
      <c r="F291" s="223"/>
      <c r="G291" s="181" t="s">
        <v>343</v>
      </c>
      <c r="H291" s="181"/>
      <c r="I291" s="139" t="s">
        <v>132</v>
      </c>
      <c r="J291" s="140"/>
      <c r="K291" s="140"/>
      <c r="L291" s="140"/>
      <c r="M291" s="162"/>
      <c r="N291" s="15"/>
      <c r="O291" s="139" t="s">
        <v>242</v>
      </c>
      <c r="P291" s="140"/>
      <c r="Q291" s="140"/>
      <c r="R291" s="140"/>
      <c r="S291" s="140"/>
      <c r="T291" s="140"/>
      <c r="U291" s="140"/>
      <c r="V291" s="140"/>
      <c r="W291" s="140"/>
      <c r="X291" s="140"/>
      <c r="Y291" s="141"/>
      <c r="Z291" s="58"/>
    </row>
    <row r="292" spans="2:26" ht="20.100000000000001" customHeight="1" x14ac:dyDescent="0.15">
      <c r="B292" s="58"/>
      <c r="D292" s="227"/>
      <c r="E292" s="230"/>
      <c r="F292" s="225"/>
      <c r="G292" s="182" t="s">
        <v>344</v>
      </c>
      <c r="H292" s="183"/>
      <c r="I292" s="142" t="s">
        <v>55</v>
      </c>
      <c r="J292" s="143"/>
      <c r="K292" s="143"/>
      <c r="L292" s="143"/>
      <c r="M292" s="158"/>
      <c r="N292" s="16"/>
      <c r="O292" s="142"/>
      <c r="P292" s="143"/>
      <c r="Q292" s="143"/>
      <c r="R292" s="143"/>
      <c r="S292" s="143"/>
      <c r="T292" s="143"/>
      <c r="U292" s="143"/>
      <c r="V292" s="143"/>
      <c r="W292" s="143"/>
      <c r="X292" s="143"/>
      <c r="Y292" s="144"/>
      <c r="Z292" s="58"/>
    </row>
    <row r="293" spans="2:26" ht="20.100000000000001" customHeight="1" x14ac:dyDescent="0.15">
      <c r="B293" s="58"/>
      <c r="D293" s="226">
        <v>250</v>
      </c>
      <c r="E293" s="222" t="s">
        <v>133</v>
      </c>
      <c r="F293" s="223"/>
      <c r="G293" s="184" t="s">
        <v>341</v>
      </c>
      <c r="H293" s="184"/>
      <c r="I293" s="145" t="s">
        <v>134</v>
      </c>
      <c r="J293" s="146"/>
      <c r="K293" s="146"/>
      <c r="L293" s="146"/>
      <c r="M293" s="157"/>
      <c r="N293" s="14"/>
      <c r="O293" s="145" t="s">
        <v>243</v>
      </c>
      <c r="P293" s="146"/>
      <c r="Q293" s="146"/>
      <c r="R293" s="146"/>
      <c r="S293" s="146"/>
      <c r="T293" s="146"/>
      <c r="U293" s="146"/>
      <c r="V293" s="146"/>
      <c r="W293" s="146"/>
      <c r="X293" s="146"/>
      <c r="Y293" s="147"/>
      <c r="Z293" s="58"/>
    </row>
    <row r="294" spans="2:26" ht="20.100000000000001" customHeight="1" x14ac:dyDescent="0.15">
      <c r="B294" s="58"/>
      <c r="D294" s="227"/>
      <c r="E294" s="222"/>
      <c r="F294" s="223"/>
      <c r="G294" s="181" t="s">
        <v>342</v>
      </c>
      <c r="H294" s="181"/>
      <c r="I294" s="139" t="s">
        <v>135</v>
      </c>
      <c r="J294" s="140"/>
      <c r="K294" s="140"/>
      <c r="L294" s="140"/>
      <c r="M294" s="162"/>
      <c r="N294" s="15"/>
      <c r="O294" s="139" t="s">
        <v>315</v>
      </c>
      <c r="P294" s="140"/>
      <c r="Q294" s="140"/>
      <c r="R294" s="140"/>
      <c r="S294" s="140"/>
      <c r="T294" s="140"/>
      <c r="U294" s="140"/>
      <c r="V294" s="140"/>
      <c r="W294" s="140"/>
      <c r="X294" s="140"/>
      <c r="Y294" s="141"/>
      <c r="Z294" s="58"/>
    </row>
    <row r="295" spans="2:26" ht="20.100000000000001" customHeight="1" x14ac:dyDescent="0.15">
      <c r="B295" s="58"/>
      <c r="D295" s="227"/>
      <c r="E295" s="222"/>
      <c r="F295" s="223"/>
      <c r="G295" s="181" t="s">
        <v>343</v>
      </c>
      <c r="H295" s="181"/>
      <c r="I295" s="139" t="s">
        <v>136</v>
      </c>
      <c r="J295" s="140"/>
      <c r="K295" s="140"/>
      <c r="L295" s="140"/>
      <c r="M295" s="162"/>
      <c r="N295" s="15"/>
      <c r="O295" s="139" t="s">
        <v>244</v>
      </c>
      <c r="P295" s="140"/>
      <c r="Q295" s="140"/>
      <c r="R295" s="140"/>
      <c r="S295" s="140"/>
      <c r="T295" s="140"/>
      <c r="U295" s="140"/>
      <c r="V295" s="140"/>
      <c r="W295" s="140"/>
      <c r="X295" s="140"/>
      <c r="Y295" s="141"/>
      <c r="Z295" s="58"/>
    </row>
    <row r="296" spans="2:26" ht="20.100000000000001" customHeight="1" x14ac:dyDescent="0.15">
      <c r="B296" s="58"/>
      <c r="D296" s="227"/>
      <c r="E296" s="222"/>
      <c r="F296" s="223"/>
      <c r="G296" s="181" t="s">
        <v>344</v>
      </c>
      <c r="H296" s="181"/>
      <c r="I296" s="139" t="s">
        <v>137</v>
      </c>
      <c r="J296" s="140"/>
      <c r="K296" s="140"/>
      <c r="L296" s="140"/>
      <c r="M296" s="162"/>
      <c r="N296" s="15"/>
      <c r="O296" s="139" t="s">
        <v>245</v>
      </c>
      <c r="P296" s="140"/>
      <c r="Q296" s="140"/>
      <c r="R296" s="140"/>
      <c r="S296" s="140"/>
      <c r="T296" s="140"/>
      <c r="U296" s="140"/>
      <c r="V296" s="140"/>
      <c r="W296" s="140"/>
      <c r="X296" s="140"/>
      <c r="Y296" s="141"/>
      <c r="Z296" s="58"/>
    </row>
    <row r="297" spans="2:26" ht="20.100000000000001" customHeight="1" x14ac:dyDescent="0.15">
      <c r="B297" s="58"/>
      <c r="D297" s="228"/>
      <c r="E297" s="224"/>
      <c r="F297" s="225"/>
      <c r="G297" s="182" t="s">
        <v>345</v>
      </c>
      <c r="H297" s="183"/>
      <c r="I297" s="142" t="s">
        <v>55</v>
      </c>
      <c r="J297" s="143"/>
      <c r="K297" s="143"/>
      <c r="L297" s="143"/>
      <c r="M297" s="158"/>
      <c r="N297" s="16"/>
      <c r="O297" s="142" t="s">
        <v>246</v>
      </c>
      <c r="P297" s="143"/>
      <c r="Q297" s="143"/>
      <c r="R297" s="143"/>
      <c r="S297" s="143"/>
      <c r="T297" s="143"/>
      <c r="U297" s="143"/>
      <c r="V297" s="143"/>
      <c r="W297" s="143"/>
      <c r="X297" s="143"/>
      <c r="Y297" s="144"/>
      <c r="Z297" s="58"/>
    </row>
    <row r="298" spans="2:26" ht="20.100000000000001" customHeight="1" x14ac:dyDescent="0.15">
      <c r="B298" s="58"/>
      <c r="D298" s="226">
        <v>260</v>
      </c>
      <c r="E298" s="229" t="s">
        <v>138</v>
      </c>
      <c r="F298" s="223"/>
      <c r="G298" s="184" t="s">
        <v>341</v>
      </c>
      <c r="H298" s="184"/>
      <c r="I298" s="145" t="s">
        <v>139</v>
      </c>
      <c r="J298" s="146"/>
      <c r="K298" s="146"/>
      <c r="L298" s="146"/>
      <c r="M298" s="157"/>
      <c r="N298" s="14"/>
      <c r="O298" s="145" t="s">
        <v>298</v>
      </c>
      <c r="P298" s="146"/>
      <c r="Q298" s="146"/>
      <c r="R298" s="146"/>
      <c r="S298" s="146"/>
      <c r="T298" s="146"/>
      <c r="U298" s="146"/>
      <c r="V298" s="146"/>
      <c r="W298" s="146"/>
      <c r="X298" s="146"/>
      <c r="Y298" s="147"/>
      <c r="Z298" s="58"/>
    </row>
    <row r="299" spans="2:26" ht="20.100000000000001" customHeight="1" x14ac:dyDescent="0.15">
      <c r="B299" s="58"/>
      <c r="D299" s="227"/>
      <c r="E299" s="229"/>
      <c r="F299" s="223"/>
      <c r="G299" s="181" t="s">
        <v>342</v>
      </c>
      <c r="H299" s="181"/>
      <c r="I299" s="139" t="s">
        <v>140</v>
      </c>
      <c r="J299" s="140"/>
      <c r="K299" s="140"/>
      <c r="L299" s="140"/>
      <c r="M299" s="162"/>
      <c r="N299" s="15"/>
      <c r="O299" s="139" t="s">
        <v>314</v>
      </c>
      <c r="P299" s="140"/>
      <c r="Q299" s="140"/>
      <c r="R299" s="140"/>
      <c r="S299" s="140"/>
      <c r="T299" s="140"/>
      <c r="U299" s="140"/>
      <c r="V299" s="140"/>
      <c r="W299" s="140"/>
      <c r="X299" s="140"/>
      <c r="Y299" s="141"/>
      <c r="Z299" s="58"/>
    </row>
    <row r="300" spans="2:26" ht="20.100000000000001" customHeight="1" x14ac:dyDescent="0.15">
      <c r="B300" s="58"/>
      <c r="D300" s="227"/>
      <c r="E300" s="229"/>
      <c r="F300" s="223"/>
      <c r="G300" s="181" t="s">
        <v>343</v>
      </c>
      <c r="H300" s="181"/>
      <c r="I300" s="139" t="s">
        <v>172</v>
      </c>
      <c r="J300" s="140"/>
      <c r="K300" s="140"/>
      <c r="L300" s="140"/>
      <c r="M300" s="162"/>
      <c r="N300" s="15"/>
      <c r="O300" s="139" t="s">
        <v>141</v>
      </c>
      <c r="P300" s="140"/>
      <c r="Q300" s="140"/>
      <c r="R300" s="140"/>
      <c r="S300" s="140"/>
      <c r="T300" s="140"/>
      <c r="U300" s="140"/>
      <c r="V300" s="140"/>
      <c r="W300" s="140"/>
      <c r="X300" s="140"/>
      <c r="Y300" s="141"/>
      <c r="Z300" s="58"/>
    </row>
    <row r="301" spans="2:26" ht="20.100000000000001" customHeight="1" x14ac:dyDescent="0.15">
      <c r="B301" s="58"/>
      <c r="D301" s="228"/>
      <c r="E301" s="230"/>
      <c r="F301" s="225"/>
      <c r="G301" s="182" t="s">
        <v>344</v>
      </c>
      <c r="H301" s="183"/>
      <c r="I301" s="142" t="s">
        <v>55</v>
      </c>
      <c r="J301" s="143"/>
      <c r="K301" s="143"/>
      <c r="L301" s="143"/>
      <c r="M301" s="158"/>
      <c r="N301" s="16"/>
      <c r="O301" s="142"/>
      <c r="P301" s="143"/>
      <c r="Q301" s="143"/>
      <c r="R301" s="143"/>
      <c r="S301" s="143"/>
      <c r="T301" s="143"/>
      <c r="U301" s="143"/>
      <c r="V301" s="143"/>
      <c r="W301" s="143"/>
      <c r="X301" s="143"/>
      <c r="Y301" s="144"/>
      <c r="Z301" s="58"/>
    </row>
    <row r="302" spans="2:26" ht="20.100000000000001" customHeight="1" x14ac:dyDescent="0.15">
      <c r="B302" s="58"/>
      <c r="D302" s="227">
        <v>280</v>
      </c>
      <c r="E302" s="222" t="s">
        <v>388</v>
      </c>
      <c r="F302" s="223"/>
      <c r="G302" s="184" t="s">
        <v>341</v>
      </c>
      <c r="H302" s="184"/>
      <c r="I302" s="145" t="s">
        <v>334</v>
      </c>
      <c r="J302" s="146"/>
      <c r="K302" s="146"/>
      <c r="L302" s="146"/>
      <c r="M302" s="157"/>
      <c r="N302" s="14"/>
      <c r="O302" s="145" t="s">
        <v>247</v>
      </c>
      <c r="P302" s="146"/>
      <c r="Q302" s="146"/>
      <c r="R302" s="146"/>
      <c r="S302" s="146"/>
      <c r="T302" s="146"/>
      <c r="U302" s="146"/>
      <c r="V302" s="146"/>
      <c r="W302" s="146"/>
      <c r="X302" s="146"/>
      <c r="Y302" s="147"/>
      <c r="Z302" s="58"/>
    </row>
    <row r="303" spans="2:26" ht="20.100000000000001" customHeight="1" x14ac:dyDescent="0.15">
      <c r="B303" s="58"/>
      <c r="D303" s="227"/>
      <c r="E303" s="222"/>
      <c r="F303" s="223"/>
      <c r="G303" s="181" t="s">
        <v>342</v>
      </c>
      <c r="H303" s="181"/>
      <c r="I303" s="139" t="s">
        <v>387</v>
      </c>
      <c r="J303" s="140"/>
      <c r="K303" s="140"/>
      <c r="L303" s="140"/>
      <c r="M303" s="162"/>
      <c r="N303" s="15"/>
      <c r="O303" s="139" t="s">
        <v>248</v>
      </c>
      <c r="P303" s="140"/>
      <c r="Q303" s="140"/>
      <c r="R303" s="140"/>
      <c r="S303" s="140"/>
      <c r="T303" s="140"/>
      <c r="U303" s="140"/>
      <c r="V303" s="140"/>
      <c r="W303" s="140"/>
      <c r="X303" s="140"/>
      <c r="Y303" s="141"/>
      <c r="Z303" s="58"/>
    </row>
    <row r="304" spans="2:26" ht="20.100000000000001" customHeight="1" x14ac:dyDescent="0.15">
      <c r="B304" s="58"/>
      <c r="D304" s="228"/>
      <c r="E304" s="224"/>
      <c r="F304" s="225"/>
      <c r="G304" s="182" t="s">
        <v>343</v>
      </c>
      <c r="H304" s="183"/>
      <c r="I304" s="142" t="s">
        <v>55</v>
      </c>
      <c r="J304" s="143"/>
      <c r="K304" s="143"/>
      <c r="L304" s="143"/>
      <c r="M304" s="158"/>
      <c r="N304" s="16"/>
      <c r="O304" s="142" t="s">
        <v>249</v>
      </c>
      <c r="P304" s="143"/>
      <c r="Q304" s="143"/>
      <c r="R304" s="143"/>
      <c r="S304" s="143"/>
      <c r="T304" s="143"/>
      <c r="U304" s="143"/>
      <c r="V304" s="143"/>
      <c r="W304" s="143"/>
      <c r="X304" s="143"/>
      <c r="Y304" s="144"/>
      <c r="Z304" s="58"/>
    </row>
    <row r="305" spans="1:27" ht="20.100000000000001" customHeight="1" x14ac:dyDescent="0.15">
      <c r="B305" s="58"/>
      <c r="D305" s="227">
        <v>290</v>
      </c>
      <c r="E305" s="222" t="s">
        <v>391</v>
      </c>
      <c r="F305" s="223"/>
      <c r="G305" s="184" t="s">
        <v>341</v>
      </c>
      <c r="H305" s="184"/>
      <c r="I305" s="145" t="s">
        <v>389</v>
      </c>
      <c r="J305" s="146"/>
      <c r="K305" s="146"/>
      <c r="L305" s="146"/>
      <c r="M305" s="157"/>
      <c r="N305" s="14"/>
      <c r="O305" s="145" t="s">
        <v>250</v>
      </c>
      <c r="P305" s="146"/>
      <c r="Q305" s="146"/>
      <c r="R305" s="146"/>
      <c r="S305" s="146"/>
      <c r="T305" s="146"/>
      <c r="U305" s="146"/>
      <c r="V305" s="146"/>
      <c r="W305" s="146"/>
      <c r="X305" s="146"/>
      <c r="Y305" s="147"/>
      <c r="Z305" s="58"/>
    </row>
    <row r="306" spans="1:27" ht="20.100000000000001" customHeight="1" x14ac:dyDescent="0.15">
      <c r="B306" s="58"/>
      <c r="D306" s="227"/>
      <c r="E306" s="222"/>
      <c r="F306" s="223"/>
      <c r="G306" s="181" t="s">
        <v>342</v>
      </c>
      <c r="H306" s="181"/>
      <c r="I306" s="139" t="s">
        <v>142</v>
      </c>
      <c r="J306" s="140"/>
      <c r="K306" s="140"/>
      <c r="L306" s="140"/>
      <c r="M306" s="162"/>
      <c r="N306" s="15"/>
      <c r="O306" s="139" t="s">
        <v>251</v>
      </c>
      <c r="P306" s="140"/>
      <c r="Q306" s="140"/>
      <c r="R306" s="140"/>
      <c r="S306" s="140"/>
      <c r="T306" s="140"/>
      <c r="U306" s="140"/>
      <c r="V306" s="140"/>
      <c r="W306" s="140"/>
      <c r="X306" s="140"/>
      <c r="Y306" s="141"/>
      <c r="Z306" s="58"/>
    </row>
    <row r="307" spans="1:27" ht="20.100000000000001" customHeight="1" x14ac:dyDescent="0.15">
      <c r="B307" s="58"/>
      <c r="D307" s="227"/>
      <c r="E307" s="222"/>
      <c r="F307" s="223"/>
      <c r="G307" s="181" t="s">
        <v>343</v>
      </c>
      <c r="H307" s="181"/>
      <c r="I307" s="139" t="s">
        <v>143</v>
      </c>
      <c r="J307" s="140"/>
      <c r="K307" s="140"/>
      <c r="L307" s="140"/>
      <c r="M307" s="162"/>
      <c r="N307" s="15"/>
      <c r="O307" s="139" t="s">
        <v>252</v>
      </c>
      <c r="P307" s="140"/>
      <c r="Q307" s="140"/>
      <c r="R307" s="140"/>
      <c r="S307" s="140"/>
      <c r="T307" s="140"/>
      <c r="U307" s="140"/>
      <c r="V307" s="140"/>
      <c r="W307" s="140"/>
      <c r="X307" s="140"/>
      <c r="Y307" s="141"/>
      <c r="Z307" s="58"/>
    </row>
    <row r="308" spans="1:27" ht="20.100000000000001" customHeight="1" x14ac:dyDescent="0.15">
      <c r="B308" s="58"/>
      <c r="D308" s="227"/>
      <c r="E308" s="222"/>
      <c r="F308" s="223"/>
      <c r="G308" s="181" t="s">
        <v>344</v>
      </c>
      <c r="H308" s="181"/>
      <c r="I308" s="139" t="s">
        <v>144</v>
      </c>
      <c r="J308" s="140"/>
      <c r="K308" s="140"/>
      <c r="L308" s="140"/>
      <c r="M308" s="162"/>
      <c r="N308" s="15"/>
      <c r="O308" s="139" t="s">
        <v>253</v>
      </c>
      <c r="P308" s="140"/>
      <c r="Q308" s="140"/>
      <c r="R308" s="140"/>
      <c r="S308" s="140"/>
      <c r="T308" s="140"/>
      <c r="U308" s="140"/>
      <c r="V308" s="140"/>
      <c r="W308" s="140"/>
      <c r="X308" s="140"/>
      <c r="Y308" s="141"/>
      <c r="Z308" s="58"/>
    </row>
    <row r="309" spans="1:27" ht="20.100000000000001" customHeight="1" x14ac:dyDescent="0.15">
      <c r="A309" s="66"/>
      <c r="B309" s="97"/>
      <c r="C309" s="37"/>
      <c r="D309" s="227"/>
      <c r="E309" s="222"/>
      <c r="F309" s="223"/>
      <c r="G309" s="181" t="s">
        <v>345</v>
      </c>
      <c r="H309" s="181"/>
      <c r="I309" s="139" t="s">
        <v>390</v>
      </c>
      <c r="J309" s="140"/>
      <c r="K309" s="140"/>
      <c r="L309" s="140"/>
      <c r="M309" s="162"/>
      <c r="N309" s="15"/>
      <c r="O309" s="139" t="s">
        <v>254</v>
      </c>
      <c r="P309" s="140"/>
      <c r="Q309" s="140"/>
      <c r="R309" s="140"/>
      <c r="S309" s="140"/>
      <c r="T309" s="140"/>
      <c r="U309" s="140"/>
      <c r="V309" s="140"/>
      <c r="W309" s="140"/>
      <c r="X309" s="140"/>
      <c r="Y309" s="141"/>
      <c r="Z309" s="45"/>
      <c r="AA309" s="44"/>
    </row>
    <row r="310" spans="1:27" ht="20.100000000000001" customHeight="1" x14ac:dyDescent="0.15">
      <c r="B310" s="58"/>
      <c r="C310" s="58"/>
      <c r="D310" s="228"/>
      <c r="E310" s="224"/>
      <c r="F310" s="225"/>
      <c r="G310" s="182" t="s">
        <v>346</v>
      </c>
      <c r="H310" s="183"/>
      <c r="I310" s="142" t="s">
        <v>55</v>
      </c>
      <c r="J310" s="143"/>
      <c r="K310" s="143"/>
      <c r="L310" s="143"/>
      <c r="M310" s="158"/>
      <c r="N310" s="16"/>
      <c r="O310" s="142" t="s">
        <v>255</v>
      </c>
      <c r="P310" s="143"/>
      <c r="Q310" s="143"/>
      <c r="R310" s="143"/>
      <c r="S310" s="143"/>
      <c r="T310" s="143"/>
      <c r="U310" s="143"/>
      <c r="V310" s="143"/>
      <c r="W310" s="143"/>
      <c r="X310" s="143"/>
      <c r="Y310" s="144"/>
      <c r="Z310" s="58"/>
    </row>
    <row r="311" spans="1:27" ht="20.100000000000001" customHeight="1" x14ac:dyDescent="0.15">
      <c r="B311" s="58"/>
      <c r="D311" s="217">
        <v>300</v>
      </c>
      <c r="E311" s="231" t="s">
        <v>393</v>
      </c>
      <c r="F311" s="232"/>
      <c r="G311" s="184" t="s">
        <v>341</v>
      </c>
      <c r="H311" s="184"/>
      <c r="I311" s="145" t="s">
        <v>392</v>
      </c>
      <c r="J311" s="146"/>
      <c r="K311" s="146"/>
      <c r="L311" s="146"/>
      <c r="M311" s="157"/>
      <c r="N311" s="14"/>
      <c r="O311" s="145" t="s">
        <v>395</v>
      </c>
      <c r="P311" s="146"/>
      <c r="Q311" s="146"/>
      <c r="R311" s="146"/>
      <c r="S311" s="146"/>
      <c r="T311" s="146"/>
      <c r="U311" s="146"/>
      <c r="V311" s="146"/>
      <c r="W311" s="146"/>
      <c r="X311" s="146"/>
      <c r="Y311" s="147"/>
      <c r="Z311" s="58"/>
    </row>
    <row r="312" spans="1:27" ht="20.100000000000001" customHeight="1" x14ac:dyDescent="0.15">
      <c r="B312" s="58"/>
      <c r="D312" s="217"/>
      <c r="E312" s="231"/>
      <c r="F312" s="232"/>
      <c r="G312" s="181" t="s">
        <v>342</v>
      </c>
      <c r="H312" s="181"/>
      <c r="I312" s="139" t="s">
        <v>400</v>
      </c>
      <c r="J312" s="140"/>
      <c r="K312" s="140"/>
      <c r="L312" s="140"/>
      <c r="M312" s="162"/>
      <c r="N312" s="15"/>
      <c r="O312" s="139" t="s">
        <v>338</v>
      </c>
      <c r="P312" s="140"/>
      <c r="Q312" s="140"/>
      <c r="R312" s="140"/>
      <c r="S312" s="140"/>
      <c r="T312" s="140"/>
      <c r="U312" s="140"/>
      <c r="V312" s="140"/>
      <c r="W312" s="140"/>
      <c r="X312" s="140"/>
      <c r="Y312" s="141"/>
      <c r="Z312" s="58"/>
    </row>
    <row r="313" spans="1:27" ht="20.100000000000001" customHeight="1" x14ac:dyDescent="0.15">
      <c r="B313" s="58"/>
      <c r="D313" s="217"/>
      <c r="E313" s="231"/>
      <c r="F313" s="232"/>
      <c r="G313" s="181" t="s">
        <v>343</v>
      </c>
      <c r="H313" s="181"/>
      <c r="I313" s="139" t="s">
        <v>145</v>
      </c>
      <c r="J313" s="140"/>
      <c r="K313" s="140"/>
      <c r="L313" s="140"/>
      <c r="M313" s="162"/>
      <c r="N313" s="15"/>
      <c r="O313" s="139" t="s">
        <v>256</v>
      </c>
      <c r="P313" s="140"/>
      <c r="Q313" s="140"/>
      <c r="R313" s="140"/>
      <c r="S313" s="140"/>
      <c r="T313" s="140"/>
      <c r="U313" s="140"/>
      <c r="V313" s="140"/>
      <c r="W313" s="140"/>
      <c r="X313" s="140"/>
      <c r="Y313" s="141"/>
      <c r="Z313" s="58"/>
    </row>
    <row r="314" spans="1:27" ht="20.100000000000001" customHeight="1" x14ac:dyDescent="0.15">
      <c r="B314" s="58"/>
      <c r="D314" s="218"/>
      <c r="E314" s="233"/>
      <c r="F314" s="234"/>
      <c r="G314" s="182" t="s">
        <v>344</v>
      </c>
      <c r="H314" s="183"/>
      <c r="I314" s="142" t="s">
        <v>55</v>
      </c>
      <c r="J314" s="143"/>
      <c r="K314" s="143"/>
      <c r="L314" s="143"/>
      <c r="M314" s="158"/>
      <c r="N314" s="16"/>
      <c r="O314" s="142"/>
      <c r="P314" s="143"/>
      <c r="Q314" s="143"/>
      <c r="R314" s="143"/>
      <c r="S314" s="143"/>
      <c r="T314" s="143"/>
      <c r="U314" s="143"/>
      <c r="V314" s="143"/>
      <c r="W314" s="143"/>
      <c r="X314" s="143"/>
      <c r="Y314" s="144"/>
      <c r="Z314" s="58"/>
    </row>
    <row r="315" spans="1:27" ht="20.100000000000001" customHeight="1" x14ac:dyDescent="0.15">
      <c r="B315" s="58"/>
      <c r="D315" s="217">
        <v>310</v>
      </c>
      <c r="E315" s="231" t="s">
        <v>146</v>
      </c>
      <c r="F315" s="232"/>
      <c r="G315" s="184" t="s">
        <v>341</v>
      </c>
      <c r="H315" s="184"/>
      <c r="I315" s="145" t="s">
        <v>146</v>
      </c>
      <c r="J315" s="146"/>
      <c r="K315" s="146"/>
      <c r="L315" s="146"/>
      <c r="M315" s="157"/>
      <c r="N315" s="14"/>
      <c r="O315" s="145" t="s">
        <v>257</v>
      </c>
      <c r="P315" s="146"/>
      <c r="Q315" s="146"/>
      <c r="R315" s="146"/>
      <c r="S315" s="146"/>
      <c r="T315" s="146"/>
      <c r="U315" s="146"/>
      <c r="V315" s="146"/>
      <c r="W315" s="146"/>
      <c r="X315" s="146"/>
      <c r="Y315" s="147"/>
      <c r="Z315" s="58"/>
    </row>
    <row r="316" spans="1:27" ht="20.100000000000001" customHeight="1" x14ac:dyDescent="0.15">
      <c r="B316" s="58"/>
      <c r="D316" s="217"/>
      <c r="E316" s="231"/>
      <c r="F316" s="232"/>
      <c r="G316" s="181" t="s">
        <v>342</v>
      </c>
      <c r="H316" s="181"/>
      <c r="I316" s="139" t="s">
        <v>309</v>
      </c>
      <c r="J316" s="140"/>
      <c r="K316" s="140"/>
      <c r="L316" s="140"/>
      <c r="M316" s="162"/>
      <c r="N316" s="15"/>
      <c r="O316" s="139" t="s">
        <v>258</v>
      </c>
      <c r="P316" s="140"/>
      <c r="Q316" s="140"/>
      <c r="R316" s="140"/>
      <c r="S316" s="140"/>
      <c r="T316" s="140"/>
      <c r="U316" s="140"/>
      <c r="V316" s="140"/>
      <c r="W316" s="140"/>
      <c r="X316" s="140"/>
      <c r="Y316" s="141"/>
      <c r="Z316" s="58"/>
    </row>
    <row r="317" spans="1:27" ht="20.100000000000001" customHeight="1" x14ac:dyDescent="0.15">
      <c r="B317" s="58"/>
      <c r="D317" s="218"/>
      <c r="E317" s="233"/>
      <c r="F317" s="234"/>
      <c r="G317" s="182" t="s">
        <v>343</v>
      </c>
      <c r="H317" s="183"/>
      <c r="I317" s="142" t="s">
        <v>55</v>
      </c>
      <c r="J317" s="143"/>
      <c r="K317" s="143"/>
      <c r="L317" s="143"/>
      <c r="M317" s="158"/>
      <c r="N317" s="16"/>
      <c r="O317" s="142"/>
      <c r="P317" s="143"/>
      <c r="Q317" s="143"/>
      <c r="R317" s="143"/>
      <c r="S317" s="143"/>
      <c r="T317" s="143"/>
      <c r="U317" s="143"/>
      <c r="V317" s="143"/>
      <c r="W317" s="143"/>
      <c r="X317" s="143"/>
      <c r="Y317" s="144"/>
      <c r="Z317" s="58"/>
    </row>
    <row r="318" spans="1:27" ht="20.100000000000001" customHeight="1" x14ac:dyDescent="0.15">
      <c r="B318" s="58"/>
      <c r="D318" s="217">
        <v>320</v>
      </c>
      <c r="E318" s="231" t="s">
        <v>147</v>
      </c>
      <c r="F318" s="232"/>
      <c r="G318" s="184" t="s">
        <v>341</v>
      </c>
      <c r="H318" s="184"/>
      <c r="I318" s="145" t="s">
        <v>173</v>
      </c>
      <c r="J318" s="146"/>
      <c r="K318" s="146"/>
      <c r="L318" s="146"/>
      <c r="M318" s="157"/>
      <c r="N318" s="14"/>
      <c r="O318" s="145" t="s">
        <v>259</v>
      </c>
      <c r="P318" s="146"/>
      <c r="Q318" s="146"/>
      <c r="R318" s="146"/>
      <c r="S318" s="146"/>
      <c r="T318" s="146"/>
      <c r="U318" s="146"/>
      <c r="V318" s="146"/>
      <c r="W318" s="146"/>
      <c r="X318" s="146"/>
      <c r="Y318" s="147"/>
      <c r="Z318" s="58"/>
    </row>
    <row r="319" spans="1:27" ht="20.100000000000001" customHeight="1" x14ac:dyDescent="0.15">
      <c r="B319" s="58"/>
      <c r="D319" s="217"/>
      <c r="E319" s="231"/>
      <c r="F319" s="232"/>
      <c r="G319" s="181" t="s">
        <v>342</v>
      </c>
      <c r="H319" s="181"/>
      <c r="I319" s="139" t="s">
        <v>148</v>
      </c>
      <c r="J319" s="140"/>
      <c r="K319" s="140"/>
      <c r="L319" s="140"/>
      <c r="M319" s="162"/>
      <c r="N319" s="15"/>
      <c r="O319" s="139" t="s">
        <v>260</v>
      </c>
      <c r="P319" s="140"/>
      <c r="Q319" s="140"/>
      <c r="R319" s="140"/>
      <c r="S319" s="140"/>
      <c r="T319" s="140"/>
      <c r="U319" s="140"/>
      <c r="V319" s="140"/>
      <c r="W319" s="140"/>
      <c r="X319" s="140"/>
      <c r="Y319" s="141"/>
      <c r="Z319" s="58"/>
    </row>
    <row r="320" spans="1:27" ht="20.100000000000001" customHeight="1" x14ac:dyDescent="0.15">
      <c r="B320" s="58"/>
      <c r="D320" s="217"/>
      <c r="E320" s="231"/>
      <c r="F320" s="232"/>
      <c r="G320" s="181" t="s">
        <v>343</v>
      </c>
      <c r="H320" s="181"/>
      <c r="I320" s="139" t="s">
        <v>149</v>
      </c>
      <c r="J320" s="140"/>
      <c r="K320" s="140"/>
      <c r="L320" s="140"/>
      <c r="M320" s="162"/>
      <c r="N320" s="15"/>
      <c r="O320" s="139" t="s">
        <v>261</v>
      </c>
      <c r="P320" s="140"/>
      <c r="Q320" s="140"/>
      <c r="R320" s="140"/>
      <c r="S320" s="140"/>
      <c r="T320" s="140"/>
      <c r="U320" s="140"/>
      <c r="V320" s="140"/>
      <c r="W320" s="140"/>
      <c r="X320" s="140"/>
      <c r="Y320" s="141"/>
      <c r="Z320" s="58"/>
    </row>
    <row r="321" spans="1:26" ht="20.100000000000001" customHeight="1" x14ac:dyDescent="0.15">
      <c r="B321" s="58"/>
      <c r="D321" s="218"/>
      <c r="E321" s="233"/>
      <c r="F321" s="234"/>
      <c r="G321" s="182" t="s">
        <v>344</v>
      </c>
      <c r="H321" s="183"/>
      <c r="I321" s="142" t="s">
        <v>55</v>
      </c>
      <c r="J321" s="143"/>
      <c r="K321" s="143"/>
      <c r="L321" s="143"/>
      <c r="M321" s="158"/>
      <c r="N321" s="16"/>
      <c r="O321" s="142"/>
      <c r="P321" s="143"/>
      <c r="Q321" s="143"/>
      <c r="R321" s="143"/>
      <c r="S321" s="143"/>
      <c r="T321" s="143"/>
      <c r="U321" s="143"/>
      <c r="V321" s="143"/>
      <c r="W321" s="143"/>
      <c r="X321" s="143"/>
      <c r="Y321" s="144"/>
      <c r="Z321" s="58"/>
    </row>
    <row r="322" spans="1:26" ht="20.100000000000001" customHeight="1" x14ac:dyDescent="0.15">
      <c r="B322" s="58"/>
      <c r="D322" s="217">
        <v>330</v>
      </c>
      <c r="E322" s="231" t="s">
        <v>150</v>
      </c>
      <c r="F322" s="232"/>
      <c r="G322" s="184" t="s">
        <v>341</v>
      </c>
      <c r="H322" s="184"/>
      <c r="I322" s="145" t="s">
        <v>151</v>
      </c>
      <c r="J322" s="146"/>
      <c r="K322" s="146"/>
      <c r="L322" s="146"/>
      <c r="M322" s="157"/>
      <c r="N322" s="14"/>
      <c r="O322" s="145" t="s">
        <v>262</v>
      </c>
      <c r="P322" s="146"/>
      <c r="Q322" s="146"/>
      <c r="R322" s="146"/>
      <c r="S322" s="146"/>
      <c r="T322" s="146"/>
      <c r="U322" s="146"/>
      <c r="V322" s="146"/>
      <c r="W322" s="146"/>
      <c r="X322" s="146"/>
      <c r="Y322" s="147"/>
      <c r="Z322" s="58"/>
    </row>
    <row r="323" spans="1:26" ht="20.100000000000001" customHeight="1" x14ac:dyDescent="0.15">
      <c r="B323" s="58"/>
      <c r="D323" s="217"/>
      <c r="E323" s="231"/>
      <c r="F323" s="232"/>
      <c r="G323" s="181" t="s">
        <v>342</v>
      </c>
      <c r="H323" s="181"/>
      <c r="I323" s="139" t="s">
        <v>152</v>
      </c>
      <c r="J323" s="140"/>
      <c r="K323" s="140"/>
      <c r="L323" s="140"/>
      <c r="M323" s="162"/>
      <c r="N323" s="15"/>
      <c r="O323" s="139" t="s">
        <v>263</v>
      </c>
      <c r="P323" s="140"/>
      <c r="Q323" s="140"/>
      <c r="R323" s="140"/>
      <c r="S323" s="140"/>
      <c r="T323" s="140"/>
      <c r="U323" s="140"/>
      <c r="V323" s="140"/>
      <c r="W323" s="140"/>
      <c r="X323" s="140"/>
      <c r="Y323" s="141"/>
      <c r="Z323" s="58"/>
    </row>
    <row r="324" spans="1:26" ht="20.100000000000001" customHeight="1" x14ac:dyDescent="0.15">
      <c r="B324" s="58"/>
      <c r="D324" s="218"/>
      <c r="E324" s="233"/>
      <c r="F324" s="234"/>
      <c r="G324" s="182" t="s">
        <v>343</v>
      </c>
      <c r="H324" s="183"/>
      <c r="I324" s="142" t="s">
        <v>55</v>
      </c>
      <c r="J324" s="143"/>
      <c r="K324" s="143"/>
      <c r="L324" s="143"/>
      <c r="M324" s="158"/>
      <c r="N324" s="16"/>
      <c r="O324" s="142"/>
      <c r="P324" s="143"/>
      <c r="Q324" s="143"/>
      <c r="R324" s="143"/>
      <c r="S324" s="143"/>
      <c r="T324" s="143"/>
      <c r="U324" s="143"/>
      <c r="V324" s="143"/>
      <c r="W324" s="143"/>
      <c r="X324" s="143"/>
      <c r="Y324" s="144"/>
      <c r="Z324" s="58"/>
    </row>
    <row r="325" spans="1:26" ht="20.100000000000001" customHeight="1" x14ac:dyDescent="0.15">
      <c r="B325" s="58"/>
      <c r="D325" s="237">
        <v>340</v>
      </c>
      <c r="E325" s="235" t="s">
        <v>153</v>
      </c>
      <c r="F325" s="232"/>
      <c r="G325" s="184" t="s">
        <v>341</v>
      </c>
      <c r="H325" s="184"/>
      <c r="I325" s="145" t="s">
        <v>154</v>
      </c>
      <c r="J325" s="146"/>
      <c r="K325" s="146"/>
      <c r="L325" s="146"/>
      <c r="M325" s="157"/>
      <c r="N325" s="14"/>
      <c r="O325" s="145" t="s">
        <v>264</v>
      </c>
      <c r="P325" s="146"/>
      <c r="Q325" s="146"/>
      <c r="R325" s="146"/>
      <c r="S325" s="146"/>
      <c r="T325" s="146"/>
      <c r="U325" s="146"/>
      <c r="V325" s="146"/>
      <c r="W325" s="146"/>
      <c r="X325" s="146"/>
      <c r="Y325" s="147"/>
      <c r="Z325" s="58"/>
    </row>
    <row r="326" spans="1:26" ht="20.100000000000001" customHeight="1" x14ac:dyDescent="0.15">
      <c r="B326" s="58"/>
      <c r="D326" s="217"/>
      <c r="E326" s="235"/>
      <c r="F326" s="232"/>
      <c r="G326" s="181" t="s">
        <v>342</v>
      </c>
      <c r="H326" s="181"/>
      <c r="I326" s="139" t="s">
        <v>155</v>
      </c>
      <c r="J326" s="140"/>
      <c r="K326" s="140"/>
      <c r="L326" s="140"/>
      <c r="M326" s="162"/>
      <c r="N326" s="15"/>
      <c r="O326" s="139" t="s">
        <v>265</v>
      </c>
      <c r="P326" s="140"/>
      <c r="Q326" s="140"/>
      <c r="R326" s="140"/>
      <c r="S326" s="140"/>
      <c r="T326" s="140"/>
      <c r="U326" s="140"/>
      <c r="V326" s="140"/>
      <c r="W326" s="140"/>
      <c r="X326" s="140"/>
      <c r="Y326" s="141"/>
      <c r="Z326" s="58"/>
    </row>
    <row r="327" spans="1:26" ht="20.100000000000001" customHeight="1" x14ac:dyDescent="0.15">
      <c r="B327" s="58"/>
      <c r="D327" s="217"/>
      <c r="E327" s="235"/>
      <c r="F327" s="232"/>
      <c r="G327" s="181" t="s">
        <v>343</v>
      </c>
      <c r="H327" s="181"/>
      <c r="I327" s="139" t="s">
        <v>156</v>
      </c>
      <c r="J327" s="140"/>
      <c r="K327" s="140"/>
      <c r="L327" s="140"/>
      <c r="M327" s="162"/>
      <c r="N327" s="15"/>
      <c r="O327" s="139" t="s">
        <v>266</v>
      </c>
      <c r="P327" s="140"/>
      <c r="Q327" s="140"/>
      <c r="R327" s="140"/>
      <c r="S327" s="140"/>
      <c r="T327" s="140"/>
      <c r="U327" s="140"/>
      <c r="V327" s="140"/>
      <c r="W327" s="140"/>
      <c r="X327" s="140"/>
      <c r="Y327" s="141"/>
      <c r="Z327" s="58"/>
    </row>
    <row r="328" spans="1:26" ht="20.100000000000001" customHeight="1" x14ac:dyDescent="0.15">
      <c r="B328" s="58"/>
      <c r="D328" s="217"/>
      <c r="E328" s="235"/>
      <c r="F328" s="232"/>
      <c r="G328" s="181" t="s">
        <v>344</v>
      </c>
      <c r="H328" s="181"/>
      <c r="I328" s="139" t="s">
        <v>157</v>
      </c>
      <c r="J328" s="140"/>
      <c r="K328" s="140"/>
      <c r="L328" s="140"/>
      <c r="M328" s="162"/>
      <c r="N328" s="15"/>
      <c r="O328" s="139" t="s">
        <v>267</v>
      </c>
      <c r="P328" s="140"/>
      <c r="Q328" s="140"/>
      <c r="R328" s="140"/>
      <c r="S328" s="140"/>
      <c r="T328" s="140"/>
      <c r="U328" s="140"/>
      <c r="V328" s="140"/>
      <c r="W328" s="140"/>
      <c r="X328" s="140"/>
      <c r="Y328" s="141"/>
      <c r="Z328" s="58"/>
    </row>
    <row r="329" spans="1:26" ht="20.100000000000001" customHeight="1" x14ac:dyDescent="0.15">
      <c r="B329" s="58"/>
      <c r="D329" s="217"/>
      <c r="E329" s="235"/>
      <c r="F329" s="232"/>
      <c r="G329" s="181" t="s">
        <v>345</v>
      </c>
      <c r="H329" s="181"/>
      <c r="I329" s="139" t="s">
        <v>158</v>
      </c>
      <c r="J329" s="140"/>
      <c r="K329" s="140"/>
      <c r="L329" s="140"/>
      <c r="M329" s="162"/>
      <c r="N329" s="15"/>
      <c r="O329" s="139" t="s">
        <v>268</v>
      </c>
      <c r="P329" s="140"/>
      <c r="Q329" s="140"/>
      <c r="R329" s="140"/>
      <c r="S329" s="140"/>
      <c r="T329" s="140"/>
      <c r="U329" s="140"/>
      <c r="V329" s="140"/>
      <c r="W329" s="140"/>
      <c r="X329" s="140"/>
      <c r="Y329" s="141"/>
      <c r="Z329" s="58"/>
    </row>
    <row r="330" spans="1:26" ht="20.100000000000001" customHeight="1" x14ac:dyDescent="0.15">
      <c r="B330" s="58"/>
      <c r="D330" s="217"/>
      <c r="E330" s="235"/>
      <c r="F330" s="232"/>
      <c r="G330" s="181" t="s">
        <v>346</v>
      </c>
      <c r="H330" s="181"/>
      <c r="I330" s="139" t="s">
        <v>300</v>
      </c>
      <c r="J330" s="140"/>
      <c r="K330" s="140"/>
      <c r="L330" s="140"/>
      <c r="M330" s="162"/>
      <c r="N330" s="15"/>
      <c r="O330" s="139" t="s">
        <v>301</v>
      </c>
      <c r="P330" s="140"/>
      <c r="Q330" s="140"/>
      <c r="R330" s="140"/>
      <c r="S330" s="140"/>
      <c r="T330" s="140"/>
      <c r="U330" s="140"/>
      <c r="V330" s="140"/>
      <c r="W330" s="140"/>
      <c r="X330" s="140"/>
      <c r="Y330" s="141"/>
      <c r="Z330" s="58"/>
    </row>
    <row r="331" spans="1:26" ht="20.100000000000001" customHeight="1" x14ac:dyDescent="0.15">
      <c r="B331" s="58"/>
      <c r="D331" s="217"/>
      <c r="E331" s="235"/>
      <c r="F331" s="232"/>
      <c r="G331" s="181" t="s">
        <v>347</v>
      </c>
      <c r="H331" s="181"/>
      <c r="I331" s="139" t="s">
        <v>174</v>
      </c>
      <c r="J331" s="140"/>
      <c r="K331" s="140"/>
      <c r="L331" s="140"/>
      <c r="M331" s="162"/>
      <c r="N331" s="15"/>
      <c r="O331" s="139" t="s">
        <v>269</v>
      </c>
      <c r="P331" s="140"/>
      <c r="Q331" s="140"/>
      <c r="R331" s="140"/>
      <c r="S331" s="140"/>
      <c r="T331" s="140"/>
      <c r="U331" s="140"/>
      <c r="V331" s="140"/>
      <c r="W331" s="140"/>
      <c r="X331" s="140"/>
      <c r="Y331" s="141"/>
      <c r="Z331" s="58"/>
    </row>
    <row r="332" spans="1:26" ht="20.100000000000001" customHeight="1" x14ac:dyDescent="0.15">
      <c r="B332" s="58"/>
      <c r="D332" s="218"/>
      <c r="E332" s="236"/>
      <c r="F332" s="234"/>
      <c r="G332" s="182" t="s">
        <v>348</v>
      </c>
      <c r="H332" s="183"/>
      <c r="I332" s="142" t="s">
        <v>55</v>
      </c>
      <c r="J332" s="143"/>
      <c r="K332" s="143"/>
      <c r="L332" s="143"/>
      <c r="M332" s="158"/>
      <c r="N332" s="16"/>
      <c r="O332" s="142" t="s">
        <v>270</v>
      </c>
      <c r="P332" s="143"/>
      <c r="Q332" s="143"/>
      <c r="R332" s="143"/>
      <c r="S332" s="143"/>
      <c r="T332" s="143"/>
      <c r="U332" s="143"/>
      <c r="V332" s="143"/>
      <c r="W332" s="143"/>
      <c r="X332" s="143"/>
      <c r="Y332" s="144"/>
      <c r="Z332" s="58"/>
    </row>
    <row r="333" spans="1:26" ht="20.100000000000001" customHeight="1" x14ac:dyDescent="0.15">
      <c r="B333" s="58"/>
      <c r="C333" s="99"/>
      <c r="D333" s="215">
        <v>350</v>
      </c>
      <c r="E333" s="235" t="s">
        <v>159</v>
      </c>
      <c r="F333" s="232"/>
      <c r="G333" s="184" t="s">
        <v>341</v>
      </c>
      <c r="H333" s="184"/>
      <c r="I333" s="145" t="s">
        <v>159</v>
      </c>
      <c r="J333" s="146"/>
      <c r="K333" s="146"/>
      <c r="L333" s="146"/>
      <c r="M333" s="157"/>
      <c r="N333" s="14"/>
      <c r="O333" s="145" t="s">
        <v>271</v>
      </c>
      <c r="P333" s="146"/>
      <c r="Q333" s="146"/>
      <c r="R333" s="146"/>
      <c r="S333" s="146"/>
      <c r="T333" s="146"/>
      <c r="U333" s="146"/>
      <c r="V333" s="146"/>
      <c r="W333" s="146"/>
      <c r="X333" s="146"/>
      <c r="Y333" s="147"/>
      <c r="Z333" s="58"/>
    </row>
    <row r="334" spans="1:26" ht="20.100000000000001" customHeight="1" x14ac:dyDescent="0.15">
      <c r="B334" s="58"/>
      <c r="D334" s="216"/>
      <c r="E334" s="236"/>
      <c r="F334" s="234"/>
      <c r="G334" s="182" t="s">
        <v>342</v>
      </c>
      <c r="H334" s="183"/>
      <c r="I334" s="142" t="s">
        <v>55</v>
      </c>
      <c r="J334" s="143"/>
      <c r="K334" s="143"/>
      <c r="L334" s="143"/>
      <c r="M334" s="158"/>
      <c r="N334" s="16"/>
      <c r="O334" s="142" t="s">
        <v>272</v>
      </c>
      <c r="P334" s="143"/>
      <c r="Q334" s="143"/>
      <c r="R334" s="143"/>
      <c r="S334" s="143"/>
      <c r="T334" s="143"/>
      <c r="U334" s="143"/>
      <c r="V334" s="143"/>
      <c r="W334" s="143"/>
      <c r="X334" s="143"/>
      <c r="Y334" s="144"/>
      <c r="Z334" s="58"/>
    </row>
    <row r="335" spans="1:26" ht="50.1" customHeight="1" x14ac:dyDescent="0.15">
      <c r="A335" s="95">
        <f>IF(AND(N335="○",TRIM($O335)=""),1001,0)</f>
        <v>0</v>
      </c>
      <c r="B335" s="58"/>
      <c r="D335" s="100">
        <v>360</v>
      </c>
      <c r="E335" s="219" t="s">
        <v>335</v>
      </c>
      <c r="F335" s="220"/>
      <c r="G335" s="244" t="s">
        <v>341</v>
      </c>
      <c r="H335" s="245"/>
      <c r="I335" s="159" t="s">
        <v>55</v>
      </c>
      <c r="J335" s="160"/>
      <c r="K335" s="160"/>
      <c r="L335" s="160"/>
      <c r="M335" s="161"/>
      <c r="N335" s="17"/>
      <c r="O335" s="148"/>
      <c r="P335" s="149"/>
      <c r="Q335" s="149"/>
      <c r="R335" s="149"/>
      <c r="S335" s="149"/>
      <c r="T335" s="149"/>
      <c r="U335" s="149"/>
      <c r="V335" s="149"/>
      <c r="W335" s="149"/>
      <c r="X335" s="149"/>
      <c r="Y335" s="150"/>
      <c r="Z335" s="58"/>
    </row>
    <row r="336" spans="1:26" ht="20.100000000000001" customHeight="1" x14ac:dyDescent="0.15">
      <c r="B336" s="58"/>
      <c r="N336" s="55"/>
      <c r="Z336" s="58"/>
    </row>
    <row r="337" spans="1:26" ht="140.1" customHeight="1" x14ac:dyDescent="0.15">
      <c r="B337" s="58"/>
      <c r="D337" s="221" t="s">
        <v>396</v>
      </c>
      <c r="E337" s="221"/>
      <c r="F337" s="221"/>
      <c r="G337" s="221"/>
      <c r="H337" s="221"/>
      <c r="I337" s="221"/>
      <c r="J337" s="221"/>
      <c r="K337" s="221"/>
      <c r="L337" s="221"/>
      <c r="M337" s="221"/>
      <c r="N337" s="221"/>
      <c r="O337" s="221"/>
      <c r="P337" s="221"/>
      <c r="Q337" s="221"/>
      <c r="R337" s="221"/>
      <c r="S337" s="221"/>
      <c r="T337" s="221"/>
      <c r="U337" s="221"/>
      <c r="V337" s="221"/>
      <c r="W337" s="221"/>
      <c r="X337" s="221"/>
      <c r="Y337" s="221"/>
      <c r="Z337" s="58"/>
    </row>
    <row r="338" spans="1:26" ht="20.100000000000001" customHeight="1" x14ac:dyDescent="0.15">
      <c r="B338" s="58"/>
      <c r="C338" s="69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101"/>
    </row>
    <row r="339" spans="1:26" ht="15" customHeight="1" x14ac:dyDescent="0.15"/>
    <row r="340" spans="1:26" ht="15" customHeight="1" x14ac:dyDescent="0.15"/>
    <row r="341" spans="1:26" ht="20.100000000000001" customHeight="1" x14ac:dyDescent="0.15">
      <c r="A341" s="22"/>
      <c r="B341" s="22"/>
      <c r="C341" s="206" t="s">
        <v>274</v>
      </c>
      <c r="D341" s="207"/>
      <c r="E341" s="207"/>
      <c r="F341" s="207"/>
      <c r="G341" s="207"/>
      <c r="H341" s="208"/>
      <c r="I341" s="55"/>
      <c r="S341" s="70"/>
      <c r="T341" s="70"/>
      <c r="U341" s="70"/>
      <c r="V341" s="70"/>
      <c r="W341" s="70"/>
      <c r="X341" s="70"/>
      <c r="Y341" s="70"/>
      <c r="Z341" s="70"/>
    </row>
    <row r="342" spans="1:26" ht="15" customHeight="1" x14ac:dyDescent="0.15">
      <c r="A342" s="22"/>
      <c r="B342" s="22"/>
      <c r="C342" s="33"/>
      <c r="D342" s="34"/>
      <c r="E342" s="34"/>
      <c r="F342" s="34"/>
      <c r="G342" s="34"/>
      <c r="H342" s="34"/>
      <c r="I342" s="57"/>
      <c r="J342" s="35"/>
      <c r="K342" s="35"/>
      <c r="L342" s="35"/>
      <c r="M342" s="35"/>
      <c r="N342" s="35"/>
      <c r="O342" s="35"/>
      <c r="P342" s="35"/>
      <c r="Q342" s="35"/>
      <c r="R342" s="35"/>
      <c r="S342" s="37"/>
      <c r="Z342" s="74"/>
    </row>
    <row r="343" spans="1:26" ht="15" customHeight="1" x14ac:dyDescent="0.15">
      <c r="A343" s="22">
        <f>IF(SUM(役員情報入力シート!A9:A58)&gt;0, 1001, 0)</f>
        <v>1001</v>
      </c>
      <c r="B343" s="124"/>
      <c r="C343" s="39"/>
      <c r="D343" s="67" t="s">
        <v>330</v>
      </c>
      <c r="E343" s="37"/>
      <c r="F343" s="37"/>
      <c r="G343" s="37"/>
      <c r="H343" s="37"/>
      <c r="I343" s="102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Z343" s="58"/>
    </row>
    <row r="344" spans="1:26" ht="15" customHeight="1" x14ac:dyDescent="0.15">
      <c r="A344" s="22"/>
      <c r="B344" s="22"/>
      <c r="C344" s="51"/>
      <c r="D344" s="52"/>
      <c r="E344" s="52"/>
      <c r="F344" s="52"/>
      <c r="G344" s="52"/>
      <c r="H344" s="52"/>
      <c r="I344" s="103"/>
      <c r="J344" s="104"/>
      <c r="K344" s="104"/>
      <c r="L344" s="104"/>
      <c r="M344" s="104"/>
      <c r="N344" s="104"/>
      <c r="O344" s="104"/>
      <c r="P344" s="104"/>
      <c r="Q344" s="104"/>
      <c r="R344" s="104"/>
      <c r="S344" s="104"/>
      <c r="T344" s="70"/>
      <c r="U344" s="70"/>
      <c r="V344" s="70"/>
      <c r="W344" s="70"/>
      <c r="X344" s="70"/>
      <c r="Y344" s="70"/>
      <c r="Z344" s="101"/>
    </row>
    <row r="345" spans="1:26" ht="15" customHeight="1" x14ac:dyDescent="0.15">
      <c r="A345" s="22"/>
      <c r="B345" s="22"/>
      <c r="C345" s="37"/>
      <c r="D345" s="37"/>
      <c r="E345" s="37"/>
      <c r="F345" s="37"/>
      <c r="G345" s="37"/>
      <c r="H345" s="37"/>
      <c r="I345" s="105"/>
      <c r="J345" s="49"/>
      <c r="K345" s="49"/>
      <c r="L345" s="49"/>
      <c r="M345" s="49"/>
      <c r="N345" s="49"/>
      <c r="O345" s="49"/>
      <c r="P345" s="49"/>
      <c r="Q345" s="49"/>
      <c r="R345" s="49"/>
      <c r="S345" s="49"/>
    </row>
  </sheetData>
  <sheetProtection algorithmName="SHA-512" hashValue="H5wh2JR0EUe6Ag7+yqIz9cRQFkG2AtxQRhhMvZrWzPCRww00zq3TYaaZPuVtaoAKTtU+sBXaOSVgrUG9tmGhpQ==" saltValue="g5r7gW6hgqSzYAmscupOcw==" spinCount="100000" sheet="1" objects="1" scenarios="1"/>
  <dataConsolidate/>
  <mergeCells count="572">
    <mergeCell ref="I40:M40"/>
    <mergeCell ref="I42:M42"/>
    <mergeCell ref="J43:Y43"/>
    <mergeCell ref="I155:Y155"/>
    <mergeCell ref="I174:M174"/>
    <mergeCell ref="O194:Y194"/>
    <mergeCell ref="I161:M161"/>
    <mergeCell ref="I169:M169"/>
    <mergeCell ref="I79:Y79"/>
    <mergeCell ref="I151:M151"/>
    <mergeCell ref="I159:M159"/>
    <mergeCell ref="I171:M171"/>
    <mergeCell ref="I75:Y75"/>
    <mergeCell ref="J76:Y76"/>
    <mergeCell ref="I87:Y87"/>
    <mergeCell ref="I81:Y81"/>
    <mergeCell ref="C341:H341"/>
    <mergeCell ref="I112:Y112"/>
    <mergeCell ref="I114:Y114"/>
    <mergeCell ref="I116:Y116"/>
    <mergeCell ref="I122:Y122"/>
    <mergeCell ref="I153:Y153"/>
    <mergeCell ref="I175:M175"/>
    <mergeCell ref="I182:L182"/>
    <mergeCell ref="I186:M186"/>
    <mergeCell ref="N181:R181"/>
    <mergeCell ref="N182:Q182"/>
    <mergeCell ref="N183:Q183"/>
    <mergeCell ref="N184:R184"/>
    <mergeCell ref="N185:R185"/>
    <mergeCell ref="N186:R186"/>
    <mergeCell ref="E175:H175"/>
    <mergeCell ref="I149:M149"/>
    <mergeCell ref="I157:Y157"/>
    <mergeCell ref="I181:M181"/>
    <mergeCell ref="I177:M177"/>
    <mergeCell ref="C166:H166"/>
    <mergeCell ref="E184:H184"/>
    <mergeCell ref="G225:H225"/>
    <mergeCell ref="G226:H226"/>
    <mergeCell ref="C109:H109"/>
    <mergeCell ref="D111:Y111"/>
    <mergeCell ref="C13:H13"/>
    <mergeCell ref="C146:H146"/>
    <mergeCell ref="C60:H60"/>
    <mergeCell ref="I20:M20"/>
    <mergeCell ref="I34:M34"/>
    <mergeCell ref="I36:M36"/>
    <mergeCell ref="I63:M63"/>
    <mergeCell ref="I69:M69"/>
    <mergeCell ref="I83:M83"/>
    <mergeCell ref="I85:M85"/>
    <mergeCell ref="I118:M118"/>
    <mergeCell ref="I120:M120"/>
    <mergeCell ref="I30:Y30"/>
    <mergeCell ref="I32:Y32"/>
    <mergeCell ref="I38:Y38"/>
    <mergeCell ref="I24:Y24"/>
    <mergeCell ref="I26:Y26"/>
    <mergeCell ref="I28:Y28"/>
    <mergeCell ref="I77:Y77"/>
    <mergeCell ref="I71:Y71"/>
    <mergeCell ref="I73:Y73"/>
    <mergeCell ref="J74:Y74"/>
    <mergeCell ref="I22:Y22"/>
    <mergeCell ref="E174:H174"/>
    <mergeCell ref="E241:F244"/>
    <mergeCell ref="G202:H202"/>
    <mergeCell ref="E202:F205"/>
    <mergeCell ref="G210:H210"/>
    <mergeCell ref="E206:F210"/>
    <mergeCell ref="G209:H209"/>
    <mergeCell ref="G224:H224"/>
    <mergeCell ref="G203:H203"/>
    <mergeCell ref="G204:H204"/>
    <mergeCell ref="G206:H206"/>
    <mergeCell ref="G207:H207"/>
    <mergeCell ref="G208:H208"/>
    <mergeCell ref="E230:F234"/>
    <mergeCell ref="E235:F240"/>
    <mergeCell ref="G241:H241"/>
    <mergeCell ref="G242:H242"/>
    <mergeCell ref="G243:H243"/>
    <mergeCell ref="G244:H244"/>
    <mergeCell ref="G238:H238"/>
    <mergeCell ref="G221:H221"/>
    <mergeCell ref="G222:H222"/>
    <mergeCell ref="G223:H223"/>
    <mergeCell ref="G227:H227"/>
    <mergeCell ref="G228:H228"/>
    <mergeCell ref="G229:H229"/>
    <mergeCell ref="G230:H230"/>
    <mergeCell ref="G237:H237"/>
    <mergeCell ref="G231:H231"/>
    <mergeCell ref="G232:H232"/>
    <mergeCell ref="G233:H233"/>
    <mergeCell ref="G234:H234"/>
    <mergeCell ref="D241:D244"/>
    <mergeCell ref="D245:D249"/>
    <mergeCell ref="D250:D253"/>
    <mergeCell ref="D254:D257"/>
    <mergeCell ref="D230:D234"/>
    <mergeCell ref="D235:D240"/>
    <mergeCell ref="G239:H239"/>
    <mergeCell ref="G240:H240"/>
    <mergeCell ref="E245:F249"/>
    <mergeCell ref="E250:F253"/>
    <mergeCell ref="G250:H250"/>
    <mergeCell ref="G251:H251"/>
    <mergeCell ref="G252:H252"/>
    <mergeCell ref="G235:H235"/>
    <mergeCell ref="G236:H236"/>
    <mergeCell ref="D258:D260"/>
    <mergeCell ref="D261:D263"/>
    <mergeCell ref="D264:D266"/>
    <mergeCell ref="D273:D276"/>
    <mergeCell ref="D267:D272"/>
    <mergeCell ref="G254:H254"/>
    <mergeCell ref="G255:H255"/>
    <mergeCell ref="G256:H256"/>
    <mergeCell ref="E254:F257"/>
    <mergeCell ref="E258:F260"/>
    <mergeCell ref="E261:F263"/>
    <mergeCell ref="E264:F266"/>
    <mergeCell ref="E267:F272"/>
    <mergeCell ref="E273:F276"/>
    <mergeCell ref="G268:H268"/>
    <mergeCell ref="G269:H269"/>
    <mergeCell ref="G270:H270"/>
    <mergeCell ref="G272:H272"/>
    <mergeCell ref="G273:H273"/>
    <mergeCell ref="G274:H274"/>
    <mergeCell ref="G275:H275"/>
    <mergeCell ref="G263:H263"/>
    <mergeCell ref="G264:H264"/>
    <mergeCell ref="G257:H257"/>
    <mergeCell ref="G280:H280"/>
    <mergeCell ref="G284:H284"/>
    <mergeCell ref="G281:H281"/>
    <mergeCell ref="G282:H282"/>
    <mergeCell ref="G283:H283"/>
    <mergeCell ref="G271:H271"/>
    <mergeCell ref="G334:H334"/>
    <mergeCell ref="G335:H335"/>
    <mergeCell ref="G322:H322"/>
    <mergeCell ref="G323:H323"/>
    <mergeCell ref="G324:H324"/>
    <mergeCell ref="G325:H325"/>
    <mergeCell ref="G326:H326"/>
    <mergeCell ref="G327:H327"/>
    <mergeCell ref="G328:H328"/>
    <mergeCell ref="G329:H329"/>
    <mergeCell ref="G330:H330"/>
    <mergeCell ref="G333:H333"/>
    <mergeCell ref="G320:H320"/>
    <mergeCell ref="G321:H321"/>
    <mergeCell ref="G299:H299"/>
    <mergeCell ref="G300:H300"/>
    <mergeCell ref="G301:H301"/>
    <mergeCell ref="G287:H287"/>
    <mergeCell ref="E281:F284"/>
    <mergeCell ref="D281:D284"/>
    <mergeCell ref="E285:F288"/>
    <mergeCell ref="D285:D288"/>
    <mergeCell ref="E289:F292"/>
    <mergeCell ref="D289:D292"/>
    <mergeCell ref="D311:D314"/>
    <mergeCell ref="D315:D317"/>
    <mergeCell ref="D305:D310"/>
    <mergeCell ref="G288:H288"/>
    <mergeCell ref="G285:H285"/>
    <mergeCell ref="G286:H286"/>
    <mergeCell ref="G245:H245"/>
    <mergeCell ref="G246:H246"/>
    <mergeCell ref="G247:H247"/>
    <mergeCell ref="G248:H248"/>
    <mergeCell ref="G249:H249"/>
    <mergeCell ref="D277:D279"/>
    <mergeCell ref="E277:F279"/>
    <mergeCell ref="E280:F280"/>
    <mergeCell ref="G278:H278"/>
    <mergeCell ref="G279:H279"/>
    <mergeCell ref="G265:H265"/>
    <mergeCell ref="G276:H276"/>
    <mergeCell ref="G277:H277"/>
    <mergeCell ref="G266:H266"/>
    <mergeCell ref="G267:H267"/>
    <mergeCell ref="G258:H258"/>
    <mergeCell ref="G259:H259"/>
    <mergeCell ref="G260:H260"/>
    <mergeCell ref="G261:H261"/>
    <mergeCell ref="G262:H262"/>
    <mergeCell ref="G253:H253"/>
    <mergeCell ref="D337:Y337"/>
    <mergeCell ref="E293:F297"/>
    <mergeCell ref="D293:D297"/>
    <mergeCell ref="E298:F301"/>
    <mergeCell ref="D298:D301"/>
    <mergeCell ref="E302:F304"/>
    <mergeCell ref="D302:D304"/>
    <mergeCell ref="E322:F324"/>
    <mergeCell ref="E305:F310"/>
    <mergeCell ref="E311:F314"/>
    <mergeCell ref="E315:F317"/>
    <mergeCell ref="E318:F321"/>
    <mergeCell ref="E325:F332"/>
    <mergeCell ref="E333:F334"/>
    <mergeCell ref="G305:H305"/>
    <mergeCell ref="G306:H306"/>
    <mergeCell ref="G307:H307"/>
    <mergeCell ref="G308:H308"/>
    <mergeCell ref="G309:H309"/>
    <mergeCell ref="G310:H310"/>
    <mergeCell ref="G311:H311"/>
    <mergeCell ref="G312:H312"/>
    <mergeCell ref="G298:H298"/>
    <mergeCell ref="D325:D332"/>
    <mergeCell ref="G297:H297"/>
    <mergeCell ref="G313:H313"/>
    <mergeCell ref="G314:H314"/>
    <mergeCell ref="G315:H315"/>
    <mergeCell ref="G316:H316"/>
    <mergeCell ref="G317:H317"/>
    <mergeCell ref="G318:H318"/>
    <mergeCell ref="G319:H319"/>
    <mergeCell ref="E335:F335"/>
    <mergeCell ref="D216:D218"/>
    <mergeCell ref="D219:D221"/>
    <mergeCell ref="D222:D225"/>
    <mergeCell ref="D226:D229"/>
    <mergeCell ref="C191:H191"/>
    <mergeCell ref="I194:M194"/>
    <mergeCell ref="D195:D201"/>
    <mergeCell ref="G201:H201"/>
    <mergeCell ref="D333:D334"/>
    <mergeCell ref="D322:D324"/>
    <mergeCell ref="D318:D321"/>
    <mergeCell ref="G331:H331"/>
    <mergeCell ref="G332:H332"/>
    <mergeCell ref="G304:H304"/>
    <mergeCell ref="G302:H302"/>
    <mergeCell ref="G303:H303"/>
    <mergeCell ref="G289:H289"/>
    <mergeCell ref="G290:H290"/>
    <mergeCell ref="G291:H291"/>
    <mergeCell ref="G292:H292"/>
    <mergeCell ref="G293:H293"/>
    <mergeCell ref="G294:H294"/>
    <mergeCell ref="G295:H295"/>
    <mergeCell ref="G296:H296"/>
    <mergeCell ref="G218:H218"/>
    <mergeCell ref="G219:H219"/>
    <mergeCell ref="G220:H220"/>
    <mergeCell ref="G194:H194"/>
    <mergeCell ref="E216:F218"/>
    <mergeCell ref="E219:F221"/>
    <mergeCell ref="E222:F225"/>
    <mergeCell ref="E226:F229"/>
    <mergeCell ref="G205:H205"/>
    <mergeCell ref="E195:F201"/>
    <mergeCell ref="E194:F194"/>
    <mergeCell ref="G195:H195"/>
    <mergeCell ref="G196:H196"/>
    <mergeCell ref="G197:H197"/>
    <mergeCell ref="G198:H198"/>
    <mergeCell ref="G199:H199"/>
    <mergeCell ref="G200:H200"/>
    <mergeCell ref="G216:H216"/>
    <mergeCell ref="G217:H217"/>
    <mergeCell ref="G213:H213"/>
    <mergeCell ref="G214:H214"/>
    <mergeCell ref="G215:H215"/>
    <mergeCell ref="E211:F215"/>
    <mergeCell ref="G211:H211"/>
    <mergeCell ref="D206:D210"/>
    <mergeCell ref="D211:D215"/>
    <mergeCell ref="I195:M195"/>
    <mergeCell ref="I196:M196"/>
    <mergeCell ref="I197:M197"/>
    <mergeCell ref="I198:M198"/>
    <mergeCell ref="I199:M199"/>
    <mergeCell ref="I200:M200"/>
    <mergeCell ref="I201:M201"/>
    <mergeCell ref="I204:M204"/>
    <mergeCell ref="I205:M205"/>
    <mergeCell ref="I206:M206"/>
    <mergeCell ref="I207:M207"/>
    <mergeCell ref="I208:M208"/>
    <mergeCell ref="I209:M209"/>
    <mergeCell ref="I210:M210"/>
    <mergeCell ref="I211:M211"/>
    <mergeCell ref="I212:M212"/>
    <mergeCell ref="I213:M213"/>
    <mergeCell ref="I214:M214"/>
    <mergeCell ref="I215:M215"/>
    <mergeCell ref="G212:H212"/>
    <mergeCell ref="E181:H183"/>
    <mergeCell ref="I202:M202"/>
    <mergeCell ref="D193:Y193"/>
    <mergeCell ref="I184:M184"/>
    <mergeCell ref="E185:H185"/>
    <mergeCell ref="E186:H186"/>
    <mergeCell ref="I185:M185"/>
    <mergeCell ref="I183:L183"/>
    <mergeCell ref="I203:M203"/>
    <mergeCell ref="D202:D205"/>
    <mergeCell ref="I216:M216"/>
    <mergeCell ref="I217:M217"/>
    <mergeCell ref="I218:M218"/>
    <mergeCell ref="I219:M219"/>
    <mergeCell ref="I220:M220"/>
    <mergeCell ref="I221:M221"/>
    <mergeCell ref="I222:M222"/>
    <mergeCell ref="I223:M223"/>
    <mergeCell ref="I224:M224"/>
    <mergeCell ref="I225:M225"/>
    <mergeCell ref="I226:M226"/>
    <mergeCell ref="I227:M227"/>
    <mergeCell ref="I228:M228"/>
    <mergeCell ref="I229:M229"/>
    <mergeCell ref="I230:M230"/>
    <mergeCell ref="I231:M231"/>
    <mergeCell ref="I232:M232"/>
    <mergeCell ref="I233:M233"/>
    <mergeCell ref="I234:M234"/>
    <mergeCell ref="I235:M235"/>
    <mergeCell ref="I236:M236"/>
    <mergeCell ref="I237:M237"/>
    <mergeCell ref="I238:M238"/>
    <mergeCell ref="I239:M239"/>
    <mergeCell ref="I240:M240"/>
    <mergeCell ref="I241:M241"/>
    <mergeCell ref="I242:M242"/>
    <mergeCell ref="I243:M243"/>
    <mergeCell ref="I244:M244"/>
    <mergeCell ref="I245:M245"/>
    <mergeCell ref="I246:M246"/>
    <mergeCell ref="I247:M247"/>
    <mergeCell ref="I248:M248"/>
    <mergeCell ref="I249:M249"/>
    <mergeCell ref="I250:M250"/>
    <mergeCell ref="I251:M251"/>
    <mergeCell ref="I252:M252"/>
    <mergeCell ref="I253:M253"/>
    <mergeCell ref="I254:M254"/>
    <mergeCell ref="I255:M255"/>
    <mergeCell ref="I256:M256"/>
    <mergeCell ref="I257:M257"/>
    <mergeCell ref="I258:M258"/>
    <mergeCell ref="I259:M259"/>
    <mergeCell ref="I260:M260"/>
    <mergeCell ref="I261:M261"/>
    <mergeCell ref="I262:M262"/>
    <mergeCell ref="I263:M263"/>
    <mergeCell ref="I264:M264"/>
    <mergeCell ref="I265:M265"/>
    <mergeCell ref="I266:M266"/>
    <mergeCell ref="I267:M267"/>
    <mergeCell ref="I268:M268"/>
    <mergeCell ref="I269:M269"/>
    <mergeCell ref="I270:M270"/>
    <mergeCell ref="I271:M271"/>
    <mergeCell ref="I272:M272"/>
    <mergeCell ref="I273:M273"/>
    <mergeCell ref="I274:M274"/>
    <mergeCell ref="I275:M275"/>
    <mergeCell ref="I276:M276"/>
    <mergeCell ref="I277:M277"/>
    <mergeCell ref="I278:M278"/>
    <mergeCell ref="I279:M279"/>
    <mergeCell ref="I280:M280"/>
    <mergeCell ref="I281:M281"/>
    <mergeCell ref="I282:M282"/>
    <mergeCell ref="I283:M283"/>
    <mergeCell ref="I284:M284"/>
    <mergeCell ref="I285:M285"/>
    <mergeCell ref="I286:M286"/>
    <mergeCell ref="I287:M287"/>
    <mergeCell ref="I288:M288"/>
    <mergeCell ref="I289:M289"/>
    <mergeCell ref="I290:M290"/>
    <mergeCell ref="I291:M291"/>
    <mergeCell ref="I292:M292"/>
    <mergeCell ref="I293:M293"/>
    <mergeCell ref="I294:M294"/>
    <mergeCell ref="I295:M295"/>
    <mergeCell ref="I296:M296"/>
    <mergeCell ref="I297:M297"/>
    <mergeCell ref="I298:M298"/>
    <mergeCell ref="I299:M299"/>
    <mergeCell ref="I300:M300"/>
    <mergeCell ref="I301:M301"/>
    <mergeCell ref="I302:M302"/>
    <mergeCell ref="I303:M303"/>
    <mergeCell ref="I304:M304"/>
    <mergeCell ref="I305:M305"/>
    <mergeCell ref="I306:M306"/>
    <mergeCell ref="I307:M307"/>
    <mergeCell ref="I308:M308"/>
    <mergeCell ref="I309:M309"/>
    <mergeCell ref="I310:M310"/>
    <mergeCell ref="I311:M311"/>
    <mergeCell ref="I312:M312"/>
    <mergeCell ref="I313:M313"/>
    <mergeCell ref="I314:M314"/>
    <mergeCell ref="I315:M315"/>
    <mergeCell ref="I316:M316"/>
    <mergeCell ref="I317:M317"/>
    <mergeCell ref="I318:M318"/>
    <mergeCell ref="I319:M319"/>
    <mergeCell ref="I320:M320"/>
    <mergeCell ref="I321:M321"/>
    <mergeCell ref="I322:M322"/>
    <mergeCell ref="I323:M323"/>
    <mergeCell ref="I324:M324"/>
    <mergeCell ref="I325:M325"/>
    <mergeCell ref="I326:M326"/>
    <mergeCell ref="I327:M327"/>
    <mergeCell ref="I328:M328"/>
    <mergeCell ref="I329:M329"/>
    <mergeCell ref="I330:M330"/>
    <mergeCell ref="I331:M331"/>
    <mergeCell ref="I332:M332"/>
    <mergeCell ref="I333:M333"/>
    <mergeCell ref="I334:M334"/>
    <mergeCell ref="I335:M335"/>
    <mergeCell ref="O195:Y195"/>
    <mergeCell ref="O196:Y196"/>
    <mergeCell ref="O197:Y197"/>
    <mergeCell ref="O198:Y198"/>
    <mergeCell ref="O199:Y199"/>
    <mergeCell ref="O200:Y200"/>
    <mergeCell ref="O201:Y201"/>
    <mergeCell ref="O202:Y202"/>
    <mergeCell ref="O203:Y203"/>
    <mergeCell ref="O204:Y204"/>
    <mergeCell ref="O205:Y205"/>
    <mergeCell ref="O206:Y206"/>
    <mergeCell ref="O207:Y207"/>
    <mergeCell ref="O208:Y208"/>
    <mergeCell ref="O209:Y209"/>
    <mergeCell ref="O210:Y210"/>
    <mergeCell ref="O211:Y211"/>
    <mergeCell ref="O212:Y212"/>
    <mergeCell ref="O213:Y213"/>
    <mergeCell ref="O214:Y214"/>
    <mergeCell ref="O215:Y215"/>
    <mergeCell ref="O216:Y216"/>
    <mergeCell ref="O217:Y217"/>
    <mergeCell ref="O218:Y218"/>
    <mergeCell ref="O219:Y219"/>
    <mergeCell ref="O220:Y220"/>
    <mergeCell ref="O221:Y221"/>
    <mergeCell ref="O222:Y222"/>
    <mergeCell ref="O223:Y223"/>
    <mergeCell ref="O224:Y224"/>
    <mergeCell ref="O225:Y225"/>
    <mergeCell ref="O226:Y226"/>
    <mergeCell ref="O227:Y227"/>
    <mergeCell ref="O228:Y228"/>
    <mergeCell ref="O229:Y229"/>
    <mergeCell ref="O230:Y230"/>
    <mergeCell ref="O231:Y231"/>
    <mergeCell ref="O232:Y232"/>
    <mergeCell ref="O233:Y233"/>
    <mergeCell ref="O234:Y234"/>
    <mergeCell ref="O235:Y235"/>
    <mergeCell ref="O236:Y236"/>
    <mergeCell ref="O237:Y237"/>
    <mergeCell ref="O238:Y238"/>
    <mergeCell ref="O239:Y239"/>
    <mergeCell ref="O240:Y240"/>
    <mergeCell ref="O241:Y241"/>
    <mergeCell ref="O242:Y242"/>
    <mergeCell ref="O243:Y243"/>
    <mergeCell ref="O244:Y244"/>
    <mergeCell ref="O245:Y245"/>
    <mergeCell ref="O246:Y246"/>
    <mergeCell ref="O247:Y247"/>
    <mergeCell ref="O248:Y248"/>
    <mergeCell ref="O249:Y249"/>
    <mergeCell ref="O250:Y250"/>
    <mergeCell ref="O251:Y251"/>
    <mergeCell ref="O252:Y252"/>
    <mergeCell ref="O253:Y253"/>
    <mergeCell ref="O254:Y254"/>
    <mergeCell ref="O255:Y255"/>
    <mergeCell ref="O256:Y256"/>
    <mergeCell ref="O257:Y257"/>
    <mergeCell ref="O258:Y258"/>
    <mergeCell ref="O259:Y259"/>
    <mergeCell ref="O260:Y260"/>
    <mergeCell ref="O261:Y261"/>
    <mergeCell ref="O262:Y262"/>
    <mergeCell ref="O263:Y263"/>
    <mergeCell ref="O264:Y264"/>
    <mergeCell ref="O265:Y265"/>
    <mergeCell ref="O266:Y266"/>
    <mergeCell ref="O267:Y267"/>
    <mergeCell ref="O268:Y268"/>
    <mergeCell ref="O269:Y269"/>
    <mergeCell ref="O270:Y270"/>
    <mergeCell ref="O271:Y271"/>
    <mergeCell ref="O272:Y272"/>
    <mergeCell ref="O273:Y273"/>
    <mergeCell ref="O274:Y274"/>
    <mergeCell ref="O275:Y275"/>
    <mergeCell ref="O276:Y276"/>
    <mergeCell ref="O277:Y277"/>
    <mergeCell ref="O278:Y278"/>
    <mergeCell ref="O279:Y279"/>
    <mergeCell ref="O280:Y280"/>
    <mergeCell ref="O281:Y281"/>
    <mergeCell ref="O282:Y282"/>
    <mergeCell ref="O283:Y283"/>
    <mergeCell ref="O284:Y284"/>
    <mergeCell ref="O285:Y285"/>
    <mergeCell ref="O286:Y286"/>
    <mergeCell ref="O287:Y287"/>
    <mergeCell ref="O288:Y288"/>
    <mergeCell ref="O289:Y289"/>
    <mergeCell ref="O290:Y290"/>
    <mergeCell ref="O291:Y291"/>
    <mergeCell ref="O292:Y292"/>
    <mergeCell ref="O309:Y309"/>
    <mergeCell ref="O310:Y310"/>
    <mergeCell ref="O293:Y293"/>
    <mergeCell ref="O294:Y294"/>
    <mergeCell ref="O295:Y295"/>
    <mergeCell ref="O296:Y296"/>
    <mergeCell ref="O297:Y297"/>
    <mergeCell ref="O298:Y298"/>
    <mergeCell ref="O299:Y299"/>
    <mergeCell ref="O300:Y300"/>
    <mergeCell ref="O301:Y301"/>
    <mergeCell ref="O333:Y333"/>
    <mergeCell ref="O334:Y334"/>
    <mergeCell ref="O335:Y335"/>
    <mergeCell ref="O319:Y319"/>
    <mergeCell ref="O320:Y320"/>
    <mergeCell ref="O321:Y321"/>
    <mergeCell ref="O322:Y322"/>
    <mergeCell ref="O323:Y323"/>
    <mergeCell ref="O324:Y324"/>
    <mergeCell ref="O325:Y325"/>
    <mergeCell ref="O326:Y326"/>
    <mergeCell ref="O327:Y327"/>
    <mergeCell ref="O328:Y328"/>
    <mergeCell ref="W1:Z1"/>
    <mergeCell ref="S181:Y183"/>
    <mergeCell ref="S184:Y184"/>
    <mergeCell ref="S185:Y185"/>
    <mergeCell ref="S186:Y186"/>
    <mergeCell ref="O329:Y329"/>
    <mergeCell ref="O330:Y330"/>
    <mergeCell ref="O331:Y331"/>
    <mergeCell ref="O332:Y332"/>
    <mergeCell ref="O311:Y311"/>
    <mergeCell ref="O312:Y312"/>
    <mergeCell ref="O313:Y313"/>
    <mergeCell ref="O314:Y314"/>
    <mergeCell ref="O315:Y315"/>
    <mergeCell ref="O316:Y316"/>
    <mergeCell ref="O317:Y317"/>
    <mergeCell ref="O318:Y318"/>
    <mergeCell ref="O302:Y302"/>
    <mergeCell ref="O303:Y303"/>
    <mergeCell ref="O304:Y304"/>
    <mergeCell ref="O305:Y305"/>
    <mergeCell ref="O306:Y306"/>
    <mergeCell ref="O307:Y307"/>
    <mergeCell ref="O308:Y308"/>
  </mergeCells>
  <phoneticPr fontId="5"/>
  <conditionalFormatting sqref="I20:M20">
    <cfRule type="expression" dxfId="192" priority="190" stopIfTrue="1">
      <formula>TRIM($I20)=""</formula>
    </cfRule>
  </conditionalFormatting>
  <conditionalFormatting sqref="I22:Y22">
    <cfRule type="expression" dxfId="191" priority="189" stopIfTrue="1">
      <formula>AND(TRIM($I22)&lt;&gt;"", OR(ISERROR(FIND("@"&amp;LEFT($I22,3)&amp;"@", 都道府県3))=FALSE, ISERROR(FIND("@"&amp;LEFT($I22,4)&amp;"@",都道府県4))=FALSE))=FALSE</formula>
    </cfRule>
  </conditionalFormatting>
  <conditionalFormatting sqref="I24:Y24">
    <cfRule type="expression" dxfId="190" priority="188" stopIfTrue="1">
      <formula>TRIM($I24)=""</formula>
    </cfRule>
  </conditionalFormatting>
  <conditionalFormatting sqref="I26:Y26">
    <cfRule type="expression" dxfId="189" priority="187" stopIfTrue="1">
      <formula>TRIM($I26)=""</formula>
    </cfRule>
  </conditionalFormatting>
  <conditionalFormatting sqref="I28:Y28">
    <cfRule type="expression" dxfId="188" priority="186" stopIfTrue="1">
      <formula>TRIM($I28)=""</formula>
    </cfRule>
  </conditionalFormatting>
  <conditionalFormatting sqref="I30:Y30">
    <cfRule type="expression" dxfId="187" priority="185" stopIfTrue="1">
      <formula>TRIM($I30)=""</formula>
    </cfRule>
  </conditionalFormatting>
  <conditionalFormatting sqref="I32:Y32">
    <cfRule type="expression" dxfId="186" priority="184" stopIfTrue="1">
      <formula>TRIM($I32)=""</formula>
    </cfRule>
  </conditionalFormatting>
  <conditionalFormatting sqref="I34:M34">
    <cfRule type="expression" dxfId="185" priority="183" stopIfTrue="1">
      <formula>NOT(AND(TRIM($I34)&lt;&gt;"",ISNUMBER(VALUE(SUBSTITUTE($I34,"-","")))))</formula>
    </cfRule>
  </conditionalFormatting>
  <conditionalFormatting sqref="I36:M36">
    <cfRule type="expression" dxfId="184" priority="182" stopIfTrue="1">
      <formula>NOT(AND(TRIM($I36)&lt;&gt;"",ISNUMBER(VALUE(SUBSTITUTE($I36,"-","")))))</formula>
    </cfRule>
  </conditionalFormatting>
  <conditionalFormatting sqref="I40:M40">
    <cfRule type="expression" dxfId="183" priority="181" stopIfTrue="1">
      <formula>TRIM($I40)=""</formula>
    </cfRule>
  </conditionalFormatting>
  <conditionalFormatting sqref="I42:M42">
    <cfRule type="expression" dxfId="182" priority="180" stopIfTrue="1">
      <formula>AND($I40="登録有",OR(TRIM($I42)="", AND(TRIM($I42)&lt;&gt;"",OR(LEN(I42)&lt;&gt;LENB(I42),UPPER(LEFT(I42,1))&lt;&gt;"T",LEN(I42)&lt;&gt;14,NOT(ISNUMBER(VALUE(RIGHT(I42,LEN(I42)-1))))))))</formula>
    </cfRule>
  </conditionalFormatting>
  <conditionalFormatting sqref="I63:M63">
    <cfRule type="expression" dxfId="181" priority="179" stopIfTrue="1">
      <formula>AND($I63&lt;&gt;"しない", $I63&lt;&gt;"する")</formula>
    </cfRule>
  </conditionalFormatting>
  <conditionalFormatting sqref="I69:M69">
    <cfRule type="expression" dxfId="180" priority="178" stopIfTrue="1">
      <formula>OR(AND($I63="する",TRIM($I69)=""),AND($I63="しない",NOT(ISBLANK($I69))))</formula>
    </cfRule>
  </conditionalFormatting>
  <conditionalFormatting sqref="I71:Y71">
    <cfRule type="expression" dxfId="179" priority="177" stopIfTrue="1">
      <formula>OR(AND($I63="する",AND($I71&lt;&gt;"", OR(ISERROR(FIND("@"&amp;LEFT($I71,3)&amp;"@", 都道府県3))=FALSE, ISERROR(FIND("@"&amp;LEFT($I71,4)&amp;"@",都道府県4))=FALSE))=FALSE),AND($I63="しない",NOT(ISBLANK($I71))))</formula>
    </cfRule>
  </conditionalFormatting>
  <conditionalFormatting sqref="I73:Y73">
    <cfRule type="expression" dxfId="178" priority="176" stopIfTrue="1">
      <formula>OR(AND($I63="する",TRIM($I73)=""),AND($I63="しない",NOT(ISBLANK($I73))))</formula>
    </cfRule>
  </conditionalFormatting>
  <conditionalFormatting sqref="I75:Y75">
    <cfRule type="expression" dxfId="177" priority="175" stopIfTrue="1">
      <formula>OR(AND($I63="する",TRIM($I75)=""),AND($I63="しない",NOT(ISBLANK($I75))))</formula>
    </cfRule>
  </conditionalFormatting>
  <conditionalFormatting sqref="I77:Y77">
    <cfRule type="expression" dxfId="176" priority="174" stopIfTrue="1">
      <formula>OR(AND($I63="する",TRIM($I77)=""),AND($I63="しない",NOT(ISBLANK($I77))))</formula>
    </cfRule>
  </conditionalFormatting>
  <conditionalFormatting sqref="I79:Y79">
    <cfRule type="expression" dxfId="175" priority="173" stopIfTrue="1">
      <formula>OR(AND($I63="する",TRIM($I79)=""),AND($I63="しない",NOT(ISBLANK($I79))))</formula>
    </cfRule>
  </conditionalFormatting>
  <conditionalFormatting sqref="I81:Y81">
    <cfRule type="expression" dxfId="174" priority="172" stopIfTrue="1">
      <formula>OR(AND($I63="する",TRIM($I81)=""),AND($I63="しない",NOT(ISBLANK($I81))))</formula>
    </cfRule>
  </conditionalFormatting>
  <conditionalFormatting sqref="I83:M83">
    <cfRule type="expression" dxfId="173" priority="171" stopIfTrue="1">
      <formula>OR(AND($I63="する",NOT(AND(TRIM($I83)&lt;&gt;"",ISNUMBER(VALUE(SUBSTITUTE($I83,"-","")))))), AND($I63="しない",NOT(ISBLANK($I83))))</formula>
    </cfRule>
  </conditionalFormatting>
  <conditionalFormatting sqref="I85:M85">
    <cfRule type="expression" dxfId="172" priority="170" stopIfTrue="1">
      <formula>OR(AND($I63="する",NOT(AND(TRIM($I85)&lt;&gt;"",ISNUMBER(VALUE(SUBSTITUTE($I85,"-","")))))), AND($I63="しない",NOT(ISBLANK($I85))))</formula>
    </cfRule>
  </conditionalFormatting>
  <conditionalFormatting sqref="I87:Y87">
    <cfRule type="expression" dxfId="171" priority="169" stopIfTrue="1">
      <formula>AND($I63="しない",NOT(ISBLANK($I87)))</formula>
    </cfRule>
  </conditionalFormatting>
  <conditionalFormatting sqref="I112:Y112">
    <cfRule type="expression" dxfId="170" priority="168" stopIfTrue="1">
      <formula>TRIM($I112)=""</formula>
    </cfRule>
  </conditionalFormatting>
  <conditionalFormatting sqref="I114:Y114">
    <cfRule type="expression" dxfId="169" priority="167" stopIfTrue="1">
      <formula>TRIM($I114)=""</formula>
    </cfRule>
  </conditionalFormatting>
  <conditionalFormatting sqref="I116:Y116">
    <cfRule type="expression" dxfId="168" priority="166" stopIfTrue="1">
      <formula>TRIM($I116)=""</formula>
    </cfRule>
  </conditionalFormatting>
  <conditionalFormatting sqref="I118:M118">
    <cfRule type="expression" dxfId="167" priority="165" stopIfTrue="1">
      <formula>NOT(AND(TRIM($I118)&lt;&gt;"",ISNUMBER(VALUE(SUBSTITUTE($I118,"-","")))))</formula>
    </cfRule>
  </conditionalFormatting>
  <conditionalFormatting sqref="I120:M120">
    <cfRule type="expression" dxfId="166" priority="164" stopIfTrue="1">
      <formula>NOT(AND(TRIM($I120)&lt;&gt;"",ISNUMBER(VALUE(SUBSTITUTE($I120,"-","")))))</formula>
    </cfRule>
  </conditionalFormatting>
  <conditionalFormatting sqref="I149:M149">
    <cfRule type="expression" dxfId="165" priority="163" stopIfTrue="1">
      <formula>AND($I149&lt;&gt;"しない", $I149&lt;&gt;"する")</formula>
    </cfRule>
  </conditionalFormatting>
  <conditionalFormatting sqref="I151:M151">
    <cfRule type="expression" dxfId="164" priority="162" stopIfTrue="1">
      <formula>AND($I149="する",TRIM($I151)="")</formula>
    </cfRule>
  </conditionalFormatting>
  <conditionalFormatting sqref="I153:Y153">
    <cfRule type="expression" dxfId="163" priority="161" stopIfTrue="1">
      <formula>AND($I149="する",TRIM($I153)="")</formula>
    </cfRule>
  </conditionalFormatting>
  <conditionalFormatting sqref="I157:Y157">
    <cfRule type="expression" dxfId="162" priority="160" stopIfTrue="1">
      <formula>AND($I149="する",TRIM($I157)="")</formula>
    </cfRule>
  </conditionalFormatting>
  <conditionalFormatting sqref="I159:M159">
    <cfRule type="expression" dxfId="161" priority="159" stopIfTrue="1">
      <formula>AND($I149="する",NOT(AND(TRIM($I159)&lt;&gt;"",ISNUMBER(VALUE(SUBSTITUTE($I159,"-",""))))))</formula>
    </cfRule>
  </conditionalFormatting>
  <conditionalFormatting sqref="I161:M161">
    <cfRule type="expression" dxfId="160" priority="158" stopIfTrue="1">
      <formula>AND($I149="する",AND(TRIM($I161)&lt;&gt;"",NOT(ISNUMBER(VALUE(SUBSTITUTE($I161,"-",""))))))</formula>
    </cfRule>
  </conditionalFormatting>
  <conditionalFormatting sqref="I169:M169">
    <cfRule type="expression" dxfId="159" priority="157" stopIfTrue="1">
      <formula>TRIM($I169)=""</formula>
    </cfRule>
  </conditionalFormatting>
  <conditionalFormatting sqref="I171:M171">
    <cfRule type="expression" dxfId="158" priority="156" stopIfTrue="1">
      <formula>TRIM($I171)=""</formula>
    </cfRule>
  </conditionalFormatting>
  <conditionalFormatting sqref="I174:M174">
    <cfRule type="expression" dxfId="157" priority="155" stopIfTrue="1">
      <formula>TRIM($I174)=""</formula>
    </cfRule>
  </conditionalFormatting>
  <conditionalFormatting sqref="I175:M175">
    <cfRule type="expression" dxfId="156" priority="154" stopIfTrue="1">
      <formula>TRIM($I175)=""</formula>
    </cfRule>
  </conditionalFormatting>
  <conditionalFormatting sqref="I177:M177">
    <cfRule type="expression" dxfId="155" priority="153" stopIfTrue="1">
      <formula>TRIM($I177)=""</formula>
    </cfRule>
  </conditionalFormatting>
  <conditionalFormatting sqref="I182:L182">
    <cfRule type="expression" dxfId="154" priority="152" stopIfTrue="1">
      <formula>TRIM($I182)=""</formula>
    </cfRule>
  </conditionalFormatting>
  <conditionalFormatting sqref="I183:L183">
    <cfRule type="expression" dxfId="153" priority="151" stopIfTrue="1">
      <formula>TRIM($I183)=""</formula>
    </cfRule>
  </conditionalFormatting>
  <conditionalFormatting sqref="N182:Q182">
    <cfRule type="expression" dxfId="152" priority="150" stopIfTrue="1">
      <formula>TRIM($N182)=""</formula>
    </cfRule>
  </conditionalFormatting>
  <conditionalFormatting sqref="N183:Q183">
    <cfRule type="expression" dxfId="151" priority="149" stopIfTrue="1">
      <formula>TRIM($N183)=""</formula>
    </cfRule>
  </conditionalFormatting>
  <conditionalFormatting sqref="I184:M184">
    <cfRule type="expression" dxfId="150" priority="148" stopIfTrue="1">
      <formula>TRIM($I184)=""</formula>
    </cfRule>
  </conditionalFormatting>
  <conditionalFormatting sqref="N184:R184">
    <cfRule type="expression" dxfId="149" priority="147" stopIfTrue="1">
      <formula>TRIM($N184)=""</formula>
    </cfRule>
  </conditionalFormatting>
  <conditionalFormatting sqref="S184:Y184">
    <cfRule type="expression" dxfId="148" priority="146" stopIfTrue="1">
      <formula>TRIM($S184)=""</formula>
    </cfRule>
  </conditionalFormatting>
  <conditionalFormatting sqref="I185:M185">
    <cfRule type="expression" dxfId="147" priority="145" stopIfTrue="1">
      <formula>TRIM($I185)=""</formula>
    </cfRule>
  </conditionalFormatting>
  <conditionalFormatting sqref="N185:R185">
    <cfRule type="expression" dxfId="146" priority="144" stopIfTrue="1">
      <formula>TRIM($N185)=""</formula>
    </cfRule>
  </conditionalFormatting>
  <conditionalFormatting sqref="S185:Y185">
    <cfRule type="expression" dxfId="145" priority="143" stopIfTrue="1">
      <formula>TRIM($S185)=""</formula>
    </cfRule>
  </conditionalFormatting>
  <conditionalFormatting sqref="N195">
    <cfRule type="expression" dxfId="144" priority="142" stopIfTrue="1">
      <formula>希望&lt;&gt;0</formula>
    </cfRule>
  </conditionalFormatting>
  <conditionalFormatting sqref="N196">
    <cfRule type="expression" dxfId="143" priority="141" stopIfTrue="1">
      <formula>希望&lt;&gt;0</formula>
    </cfRule>
  </conditionalFormatting>
  <conditionalFormatting sqref="N197">
    <cfRule type="expression" dxfId="142" priority="140" stopIfTrue="1">
      <formula>希望&lt;&gt;0</formula>
    </cfRule>
  </conditionalFormatting>
  <conditionalFormatting sqref="N198">
    <cfRule type="expression" dxfId="141" priority="139" stopIfTrue="1">
      <formula>希望&lt;&gt;0</formula>
    </cfRule>
  </conditionalFormatting>
  <conditionalFormatting sqref="N199">
    <cfRule type="expression" dxfId="140" priority="138" stopIfTrue="1">
      <formula>希望&lt;&gt;0</formula>
    </cfRule>
  </conditionalFormatting>
  <conditionalFormatting sqref="N200">
    <cfRule type="expression" dxfId="139" priority="137" stopIfTrue="1">
      <formula>希望&lt;&gt;0</formula>
    </cfRule>
  </conditionalFormatting>
  <conditionalFormatting sqref="N201">
    <cfRule type="expression" dxfId="138" priority="136" stopIfTrue="1">
      <formula>希望&lt;&gt;0</formula>
    </cfRule>
  </conditionalFormatting>
  <conditionalFormatting sqref="N202">
    <cfRule type="expression" dxfId="137" priority="135" stopIfTrue="1">
      <formula>希望&lt;&gt;0</formula>
    </cfRule>
  </conditionalFormatting>
  <conditionalFormatting sqref="N203">
    <cfRule type="expression" dxfId="136" priority="134" stopIfTrue="1">
      <formula>希望&lt;&gt;0</formula>
    </cfRule>
  </conditionalFormatting>
  <conditionalFormatting sqref="N204">
    <cfRule type="expression" dxfId="135" priority="133" stopIfTrue="1">
      <formula>希望&lt;&gt;0</formula>
    </cfRule>
  </conditionalFormatting>
  <conditionalFormatting sqref="N205">
    <cfRule type="expression" dxfId="134" priority="132" stopIfTrue="1">
      <formula>希望&lt;&gt;0</formula>
    </cfRule>
  </conditionalFormatting>
  <conditionalFormatting sqref="N206">
    <cfRule type="expression" dxfId="133" priority="131" stopIfTrue="1">
      <formula>希望&lt;&gt;0</formula>
    </cfRule>
  </conditionalFormatting>
  <conditionalFormatting sqref="N207">
    <cfRule type="expression" dxfId="132" priority="130" stopIfTrue="1">
      <formula>希望&lt;&gt;0</formula>
    </cfRule>
  </conditionalFormatting>
  <conditionalFormatting sqref="N208">
    <cfRule type="expression" dxfId="131" priority="129" stopIfTrue="1">
      <formula>希望&lt;&gt;0</formula>
    </cfRule>
  </conditionalFormatting>
  <conditionalFormatting sqref="N209">
    <cfRule type="expression" dxfId="130" priority="128" stopIfTrue="1">
      <formula>希望&lt;&gt;0</formula>
    </cfRule>
  </conditionalFormatting>
  <conditionalFormatting sqref="N210">
    <cfRule type="expression" dxfId="129" priority="127" stopIfTrue="1">
      <formula>希望&lt;&gt;0</formula>
    </cfRule>
  </conditionalFormatting>
  <conditionalFormatting sqref="N211">
    <cfRule type="expression" dxfId="128" priority="126" stopIfTrue="1">
      <formula>希望&lt;&gt;0</formula>
    </cfRule>
  </conditionalFormatting>
  <conditionalFormatting sqref="N212">
    <cfRule type="expression" dxfId="127" priority="125" stopIfTrue="1">
      <formula>希望&lt;&gt;0</formula>
    </cfRule>
  </conditionalFormatting>
  <conditionalFormatting sqref="N213">
    <cfRule type="expression" dxfId="126" priority="124" stopIfTrue="1">
      <formula>希望&lt;&gt;0</formula>
    </cfRule>
  </conditionalFormatting>
  <conditionalFormatting sqref="N214">
    <cfRule type="expression" dxfId="125" priority="123" stopIfTrue="1">
      <formula>希望&lt;&gt;0</formula>
    </cfRule>
  </conditionalFormatting>
  <conditionalFormatting sqref="N215">
    <cfRule type="expression" dxfId="124" priority="122" stopIfTrue="1">
      <formula>希望&lt;&gt;0</formula>
    </cfRule>
  </conditionalFormatting>
  <conditionalFormatting sqref="N216">
    <cfRule type="expression" dxfId="123" priority="121" stopIfTrue="1">
      <formula>希望&lt;&gt;0</formula>
    </cfRule>
  </conditionalFormatting>
  <conditionalFormatting sqref="N217">
    <cfRule type="expression" dxfId="122" priority="120" stopIfTrue="1">
      <formula>希望&lt;&gt;0</formula>
    </cfRule>
  </conditionalFormatting>
  <conditionalFormatting sqref="N218">
    <cfRule type="expression" dxfId="121" priority="119" stopIfTrue="1">
      <formula>希望&lt;&gt;0</formula>
    </cfRule>
  </conditionalFormatting>
  <conditionalFormatting sqref="N219">
    <cfRule type="expression" dxfId="120" priority="118" stopIfTrue="1">
      <formula>希望&lt;&gt;0</formula>
    </cfRule>
  </conditionalFormatting>
  <conditionalFormatting sqref="N220">
    <cfRule type="expression" dxfId="119" priority="117" stopIfTrue="1">
      <formula>希望&lt;&gt;0</formula>
    </cfRule>
  </conditionalFormatting>
  <conditionalFormatting sqref="N221">
    <cfRule type="expression" dxfId="118" priority="116" stopIfTrue="1">
      <formula>希望&lt;&gt;0</formula>
    </cfRule>
  </conditionalFormatting>
  <conditionalFormatting sqref="N222">
    <cfRule type="expression" dxfId="117" priority="115" stopIfTrue="1">
      <formula>希望&lt;&gt;0</formula>
    </cfRule>
  </conditionalFormatting>
  <conditionalFormatting sqref="N223">
    <cfRule type="expression" dxfId="116" priority="114" stopIfTrue="1">
      <formula>希望&lt;&gt;0</formula>
    </cfRule>
  </conditionalFormatting>
  <conditionalFormatting sqref="N224">
    <cfRule type="expression" dxfId="115" priority="113" stopIfTrue="1">
      <formula>希望&lt;&gt;0</formula>
    </cfRule>
  </conditionalFormatting>
  <conditionalFormatting sqref="N225">
    <cfRule type="expression" dxfId="114" priority="112" stopIfTrue="1">
      <formula>希望&lt;&gt;0</formula>
    </cfRule>
  </conditionalFormatting>
  <conditionalFormatting sqref="N226">
    <cfRule type="expression" dxfId="113" priority="111" stopIfTrue="1">
      <formula>希望&lt;&gt;0</formula>
    </cfRule>
  </conditionalFormatting>
  <conditionalFormatting sqref="N227">
    <cfRule type="expression" dxfId="112" priority="110" stopIfTrue="1">
      <formula>希望&lt;&gt;0</formula>
    </cfRule>
  </conditionalFormatting>
  <conditionalFormatting sqref="N228">
    <cfRule type="expression" dxfId="111" priority="109" stopIfTrue="1">
      <formula>希望&lt;&gt;0</formula>
    </cfRule>
  </conditionalFormatting>
  <conditionalFormatting sqref="N229">
    <cfRule type="expression" dxfId="110" priority="108" stopIfTrue="1">
      <formula>希望&lt;&gt;0</formula>
    </cfRule>
  </conditionalFormatting>
  <conditionalFormatting sqref="N230">
    <cfRule type="expression" dxfId="109" priority="107" stopIfTrue="1">
      <formula>希望&lt;&gt;0</formula>
    </cfRule>
  </conditionalFormatting>
  <conditionalFormatting sqref="N231">
    <cfRule type="expression" dxfId="108" priority="106" stopIfTrue="1">
      <formula>希望&lt;&gt;0</formula>
    </cfRule>
  </conditionalFormatting>
  <conditionalFormatting sqref="N232">
    <cfRule type="expression" dxfId="107" priority="105" stopIfTrue="1">
      <formula>希望&lt;&gt;0</formula>
    </cfRule>
  </conditionalFormatting>
  <conditionalFormatting sqref="N233">
    <cfRule type="expression" dxfId="106" priority="104" stopIfTrue="1">
      <formula>希望&lt;&gt;0</formula>
    </cfRule>
  </conditionalFormatting>
  <conditionalFormatting sqref="N234">
    <cfRule type="expression" dxfId="105" priority="103" stopIfTrue="1">
      <formula>希望&lt;&gt;0</formula>
    </cfRule>
  </conditionalFormatting>
  <conditionalFormatting sqref="N235">
    <cfRule type="expression" dxfId="104" priority="102" stopIfTrue="1">
      <formula>希望&lt;&gt;0</formula>
    </cfRule>
  </conditionalFormatting>
  <conditionalFormatting sqref="N236">
    <cfRule type="expression" dxfId="103" priority="101" stopIfTrue="1">
      <formula>希望&lt;&gt;0</formula>
    </cfRule>
  </conditionalFormatting>
  <conditionalFormatting sqref="N237">
    <cfRule type="expression" dxfId="102" priority="100" stopIfTrue="1">
      <formula>希望&lt;&gt;0</formula>
    </cfRule>
  </conditionalFormatting>
  <conditionalFormatting sqref="N238">
    <cfRule type="expression" dxfId="101" priority="99" stopIfTrue="1">
      <formula>希望&lt;&gt;0</formula>
    </cfRule>
  </conditionalFormatting>
  <conditionalFormatting sqref="N239">
    <cfRule type="expression" dxfId="100" priority="98" stopIfTrue="1">
      <formula>希望&lt;&gt;0</formula>
    </cfRule>
  </conditionalFormatting>
  <conditionalFormatting sqref="N240">
    <cfRule type="expression" dxfId="99" priority="97" stopIfTrue="1">
      <formula>希望&lt;&gt;0</formula>
    </cfRule>
  </conditionalFormatting>
  <conditionalFormatting sqref="N241">
    <cfRule type="expression" dxfId="98" priority="96" stopIfTrue="1">
      <formula>希望&lt;&gt;0</formula>
    </cfRule>
  </conditionalFormatting>
  <conditionalFormatting sqref="N242">
    <cfRule type="expression" dxfId="97" priority="95" stopIfTrue="1">
      <formula>希望&lt;&gt;0</formula>
    </cfRule>
  </conditionalFormatting>
  <conditionalFormatting sqref="N243">
    <cfRule type="expression" dxfId="96" priority="94" stopIfTrue="1">
      <formula>希望&lt;&gt;0</formula>
    </cfRule>
  </conditionalFormatting>
  <conditionalFormatting sqref="N244">
    <cfRule type="expression" dxfId="95" priority="93" stopIfTrue="1">
      <formula>希望&lt;&gt;0</formula>
    </cfRule>
  </conditionalFormatting>
  <conditionalFormatting sqref="N245">
    <cfRule type="expression" dxfId="94" priority="92" stopIfTrue="1">
      <formula>希望&lt;&gt;0</formula>
    </cfRule>
  </conditionalFormatting>
  <conditionalFormatting sqref="N246">
    <cfRule type="expression" dxfId="93" priority="91" stopIfTrue="1">
      <formula>希望&lt;&gt;0</formula>
    </cfRule>
  </conditionalFormatting>
  <conditionalFormatting sqref="N247">
    <cfRule type="expression" dxfId="92" priority="90" stopIfTrue="1">
      <formula>希望&lt;&gt;0</formula>
    </cfRule>
  </conditionalFormatting>
  <conditionalFormatting sqref="N248">
    <cfRule type="expression" dxfId="91" priority="89" stopIfTrue="1">
      <formula>希望&lt;&gt;0</formula>
    </cfRule>
  </conditionalFormatting>
  <conditionalFormatting sqref="N249">
    <cfRule type="expression" dxfId="90" priority="88" stopIfTrue="1">
      <formula>希望&lt;&gt;0</formula>
    </cfRule>
  </conditionalFormatting>
  <conditionalFormatting sqref="N250">
    <cfRule type="expression" dxfId="89" priority="87" stopIfTrue="1">
      <formula>希望&lt;&gt;0</formula>
    </cfRule>
  </conditionalFormatting>
  <conditionalFormatting sqref="N251">
    <cfRule type="expression" dxfId="88" priority="86" stopIfTrue="1">
      <formula>希望&lt;&gt;0</formula>
    </cfRule>
  </conditionalFormatting>
  <conditionalFormatting sqref="N252">
    <cfRule type="expression" dxfId="87" priority="85" stopIfTrue="1">
      <formula>希望&lt;&gt;0</formula>
    </cfRule>
  </conditionalFormatting>
  <conditionalFormatting sqref="N253">
    <cfRule type="expression" dxfId="86" priority="84" stopIfTrue="1">
      <formula>希望&lt;&gt;0</formula>
    </cfRule>
  </conditionalFormatting>
  <conditionalFormatting sqref="N254">
    <cfRule type="expression" dxfId="85" priority="83" stopIfTrue="1">
      <formula>希望&lt;&gt;0</formula>
    </cfRule>
  </conditionalFormatting>
  <conditionalFormatting sqref="N255">
    <cfRule type="expression" dxfId="84" priority="82" stopIfTrue="1">
      <formula>希望&lt;&gt;0</formula>
    </cfRule>
  </conditionalFormatting>
  <conditionalFormatting sqref="N256">
    <cfRule type="expression" dxfId="83" priority="81" stopIfTrue="1">
      <formula>希望&lt;&gt;0</formula>
    </cfRule>
  </conditionalFormatting>
  <conditionalFormatting sqref="N257">
    <cfRule type="expression" dxfId="82" priority="80" stopIfTrue="1">
      <formula>希望&lt;&gt;0</formula>
    </cfRule>
  </conditionalFormatting>
  <conditionalFormatting sqref="N258">
    <cfRule type="expression" dxfId="81" priority="79" stopIfTrue="1">
      <formula>希望&lt;&gt;0</formula>
    </cfRule>
  </conditionalFormatting>
  <conditionalFormatting sqref="N259">
    <cfRule type="expression" dxfId="80" priority="78" stopIfTrue="1">
      <formula>希望&lt;&gt;0</formula>
    </cfRule>
  </conditionalFormatting>
  <conditionalFormatting sqref="N260">
    <cfRule type="expression" dxfId="79" priority="77" stopIfTrue="1">
      <formula>希望&lt;&gt;0</formula>
    </cfRule>
  </conditionalFormatting>
  <conditionalFormatting sqref="N261">
    <cfRule type="expression" dxfId="78" priority="76" stopIfTrue="1">
      <formula>希望&lt;&gt;0</formula>
    </cfRule>
  </conditionalFormatting>
  <conditionalFormatting sqref="N262">
    <cfRule type="expression" dxfId="77" priority="75" stopIfTrue="1">
      <formula>希望&lt;&gt;0</formula>
    </cfRule>
  </conditionalFormatting>
  <conditionalFormatting sqref="N263">
    <cfRule type="expression" dxfId="76" priority="74" stopIfTrue="1">
      <formula>希望&lt;&gt;0</formula>
    </cfRule>
  </conditionalFormatting>
  <conditionalFormatting sqref="N264">
    <cfRule type="expression" dxfId="75" priority="73" stopIfTrue="1">
      <formula>希望&lt;&gt;0</formula>
    </cfRule>
  </conditionalFormatting>
  <conditionalFormatting sqref="N265">
    <cfRule type="expression" dxfId="74" priority="72" stopIfTrue="1">
      <formula>希望&lt;&gt;0</formula>
    </cfRule>
  </conditionalFormatting>
  <conditionalFormatting sqref="N266">
    <cfRule type="expression" dxfId="73" priority="71" stopIfTrue="1">
      <formula>希望&lt;&gt;0</formula>
    </cfRule>
  </conditionalFormatting>
  <conditionalFormatting sqref="N267">
    <cfRule type="expression" dxfId="72" priority="70" stopIfTrue="1">
      <formula>希望&lt;&gt;0</formula>
    </cfRule>
  </conditionalFormatting>
  <conditionalFormatting sqref="N268">
    <cfRule type="expression" dxfId="71" priority="69" stopIfTrue="1">
      <formula>希望&lt;&gt;0</formula>
    </cfRule>
  </conditionalFormatting>
  <conditionalFormatting sqref="N269">
    <cfRule type="expression" dxfId="70" priority="68" stopIfTrue="1">
      <formula>希望&lt;&gt;0</formula>
    </cfRule>
  </conditionalFormatting>
  <conditionalFormatting sqref="N270">
    <cfRule type="expression" dxfId="69" priority="67" stopIfTrue="1">
      <formula>希望&lt;&gt;0</formula>
    </cfRule>
  </conditionalFormatting>
  <conditionalFormatting sqref="N271">
    <cfRule type="expression" dxfId="68" priority="66" stopIfTrue="1">
      <formula>希望&lt;&gt;0</formula>
    </cfRule>
  </conditionalFormatting>
  <conditionalFormatting sqref="N272">
    <cfRule type="expression" dxfId="67" priority="65" stopIfTrue="1">
      <formula>希望&lt;&gt;0</formula>
    </cfRule>
  </conditionalFormatting>
  <conditionalFormatting sqref="N273">
    <cfRule type="expression" dxfId="66" priority="64" stopIfTrue="1">
      <formula>希望&lt;&gt;0</formula>
    </cfRule>
  </conditionalFormatting>
  <conditionalFormatting sqref="N274">
    <cfRule type="expression" dxfId="65" priority="63" stopIfTrue="1">
      <formula>希望&lt;&gt;0</formula>
    </cfRule>
  </conditionalFormatting>
  <conditionalFormatting sqref="N275">
    <cfRule type="expression" dxfId="64" priority="62" stopIfTrue="1">
      <formula>希望&lt;&gt;0</formula>
    </cfRule>
  </conditionalFormatting>
  <conditionalFormatting sqref="N276">
    <cfRule type="expression" dxfId="63" priority="61" stopIfTrue="1">
      <formula>希望&lt;&gt;0</formula>
    </cfRule>
  </conditionalFormatting>
  <conditionalFormatting sqref="N277">
    <cfRule type="expression" dxfId="62" priority="60" stopIfTrue="1">
      <formula>希望&lt;&gt;0</formula>
    </cfRule>
  </conditionalFormatting>
  <conditionalFormatting sqref="N278">
    <cfRule type="expression" dxfId="61" priority="59" stopIfTrue="1">
      <formula>希望&lt;&gt;0</formula>
    </cfRule>
  </conditionalFormatting>
  <conditionalFormatting sqref="N279">
    <cfRule type="expression" dxfId="60" priority="58" stopIfTrue="1">
      <formula>希望&lt;&gt;0</formula>
    </cfRule>
  </conditionalFormatting>
  <conditionalFormatting sqref="N280">
    <cfRule type="expression" dxfId="59" priority="57" stopIfTrue="1">
      <formula>希望&lt;&gt;0</formula>
    </cfRule>
  </conditionalFormatting>
  <conditionalFormatting sqref="N281">
    <cfRule type="expression" dxfId="58" priority="56" stopIfTrue="1">
      <formula>希望&lt;&gt;0</formula>
    </cfRule>
  </conditionalFormatting>
  <conditionalFormatting sqref="N282">
    <cfRule type="expression" dxfId="57" priority="55" stopIfTrue="1">
      <formula>希望&lt;&gt;0</formula>
    </cfRule>
  </conditionalFormatting>
  <conditionalFormatting sqref="N283">
    <cfRule type="expression" dxfId="56" priority="54" stopIfTrue="1">
      <formula>希望&lt;&gt;0</formula>
    </cfRule>
  </conditionalFormatting>
  <conditionalFormatting sqref="N284">
    <cfRule type="expression" dxfId="55" priority="53" stopIfTrue="1">
      <formula>希望&lt;&gt;0</formula>
    </cfRule>
  </conditionalFormatting>
  <conditionalFormatting sqref="N285">
    <cfRule type="expression" dxfId="54" priority="52" stopIfTrue="1">
      <formula>希望&lt;&gt;0</formula>
    </cfRule>
  </conditionalFormatting>
  <conditionalFormatting sqref="N286">
    <cfRule type="expression" dxfId="53" priority="51" stopIfTrue="1">
      <formula>希望&lt;&gt;0</formula>
    </cfRule>
  </conditionalFormatting>
  <conditionalFormatting sqref="N287">
    <cfRule type="expression" dxfId="52" priority="50" stopIfTrue="1">
      <formula>希望&lt;&gt;0</formula>
    </cfRule>
  </conditionalFormatting>
  <conditionalFormatting sqref="N288">
    <cfRule type="expression" dxfId="51" priority="49" stopIfTrue="1">
      <formula>希望&lt;&gt;0</formula>
    </cfRule>
  </conditionalFormatting>
  <conditionalFormatting sqref="N289">
    <cfRule type="expression" dxfId="50" priority="48" stopIfTrue="1">
      <formula>希望&lt;&gt;0</formula>
    </cfRule>
  </conditionalFormatting>
  <conditionalFormatting sqref="N290">
    <cfRule type="expression" dxfId="49" priority="47" stopIfTrue="1">
      <formula>希望&lt;&gt;0</formula>
    </cfRule>
  </conditionalFormatting>
  <conditionalFormatting sqref="N291">
    <cfRule type="expression" dxfId="48" priority="46" stopIfTrue="1">
      <formula>希望&lt;&gt;0</formula>
    </cfRule>
  </conditionalFormatting>
  <conditionalFormatting sqref="N292">
    <cfRule type="expression" dxfId="47" priority="45" stopIfTrue="1">
      <formula>希望&lt;&gt;0</formula>
    </cfRule>
  </conditionalFormatting>
  <conditionalFormatting sqref="N293">
    <cfRule type="expression" dxfId="46" priority="44" stopIfTrue="1">
      <formula>希望&lt;&gt;0</formula>
    </cfRule>
  </conditionalFormatting>
  <conditionalFormatting sqref="N294">
    <cfRule type="expression" dxfId="45" priority="43" stopIfTrue="1">
      <formula>希望&lt;&gt;0</formula>
    </cfRule>
  </conditionalFormatting>
  <conditionalFormatting sqref="N295">
    <cfRule type="expression" dxfId="44" priority="42" stopIfTrue="1">
      <formula>希望&lt;&gt;0</formula>
    </cfRule>
  </conditionalFormatting>
  <conditionalFormatting sqref="N296">
    <cfRule type="expression" dxfId="43" priority="41" stopIfTrue="1">
      <formula>希望&lt;&gt;0</formula>
    </cfRule>
  </conditionalFormatting>
  <conditionalFormatting sqref="N297">
    <cfRule type="expression" dxfId="42" priority="40" stopIfTrue="1">
      <formula>希望&lt;&gt;0</formula>
    </cfRule>
  </conditionalFormatting>
  <conditionalFormatting sqref="N298">
    <cfRule type="expression" dxfId="41" priority="39" stopIfTrue="1">
      <formula>希望&lt;&gt;0</formula>
    </cfRule>
  </conditionalFormatting>
  <conditionalFormatting sqref="N299">
    <cfRule type="expression" dxfId="40" priority="38" stopIfTrue="1">
      <formula>希望&lt;&gt;0</formula>
    </cfRule>
  </conditionalFormatting>
  <conditionalFormatting sqref="N300">
    <cfRule type="expression" dxfId="39" priority="37" stopIfTrue="1">
      <formula>希望&lt;&gt;0</formula>
    </cfRule>
  </conditionalFormatting>
  <conditionalFormatting sqref="N301">
    <cfRule type="expression" dxfId="38" priority="36" stopIfTrue="1">
      <formula>希望&lt;&gt;0</formula>
    </cfRule>
  </conditionalFormatting>
  <conditionalFormatting sqref="N302">
    <cfRule type="expression" dxfId="37" priority="35" stopIfTrue="1">
      <formula>希望&lt;&gt;0</formula>
    </cfRule>
  </conditionalFormatting>
  <conditionalFormatting sqref="N303">
    <cfRule type="expression" dxfId="36" priority="34" stopIfTrue="1">
      <formula>希望&lt;&gt;0</formula>
    </cfRule>
  </conditionalFormatting>
  <conditionalFormatting sqref="N304">
    <cfRule type="expression" dxfId="35" priority="33" stopIfTrue="1">
      <formula>希望&lt;&gt;0</formula>
    </cfRule>
  </conditionalFormatting>
  <conditionalFormatting sqref="N305">
    <cfRule type="expression" dxfId="34" priority="32" stopIfTrue="1">
      <formula>希望&lt;&gt;0</formula>
    </cfRule>
  </conditionalFormatting>
  <conditionalFormatting sqref="N306">
    <cfRule type="expression" dxfId="33" priority="31" stopIfTrue="1">
      <formula>希望&lt;&gt;0</formula>
    </cfRule>
  </conditionalFormatting>
  <conditionalFormatting sqref="N307">
    <cfRule type="expression" dxfId="32" priority="30" stopIfTrue="1">
      <formula>希望&lt;&gt;0</formula>
    </cfRule>
  </conditionalFormatting>
  <conditionalFormatting sqref="N308">
    <cfRule type="expression" dxfId="31" priority="29" stopIfTrue="1">
      <formula>希望&lt;&gt;0</formula>
    </cfRule>
  </conditionalFormatting>
  <conditionalFormatting sqref="N309">
    <cfRule type="expression" dxfId="30" priority="28" stopIfTrue="1">
      <formula>希望&lt;&gt;0</formula>
    </cfRule>
  </conditionalFormatting>
  <conditionalFormatting sqref="N310">
    <cfRule type="expression" dxfId="29" priority="27" stopIfTrue="1">
      <formula>希望&lt;&gt;0</formula>
    </cfRule>
  </conditionalFormatting>
  <conditionalFormatting sqref="N311">
    <cfRule type="expression" dxfId="28" priority="26" stopIfTrue="1">
      <formula>希望&lt;&gt;0</formula>
    </cfRule>
  </conditionalFormatting>
  <conditionalFormatting sqref="N312">
    <cfRule type="expression" dxfId="27" priority="25" stopIfTrue="1">
      <formula>希望&lt;&gt;0</formula>
    </cfRule>
  </conditionalFormatting>
  <conditionalFormatting sqref="N313">
    <cfRule type="expression" dxfId="26" priority="24" stopIfTrue="1">
      <formula>希望&lt;&gt;0</formula>
    </cfRule>
  </conditionalFormatting>
  <conditionalFormatting sqref="N314">
    <cfRule type="expression" dxfId="25" priority="23" stopIfTrue="1">
      <formula>希望&lt;&gt;0</formula>
    </cfRule>
  </conditionalFormatting>
  <conditionalFormatting sqref="N315">
    <cfRule type="expression" dxfId="24" priority="22" stopIfTrue="1">
      <formula>希望&lt;&gt;0</formula>
    </cfRule>
  </conditionalFormatting>
  <conditionalFormatting sqref="N316">
    <cfRule type="expression" dxfId="23" priority="21" stopIfTrue="1">
      <formula>希望&lt;&gt;0</formula>
    </cfRule>
  </conditionalFormatting>
  <conditionalFormatting sqref="N317">
    <cfRule type="expression" dxfId="22" priority="20" stopIfTrue="1">
      <formula>希望&lt;&gt;0</formula>
    </cfRule>
  </conditionalFormatting>
  <conditionalFormatting sqref="N318">
    <cfRule type="expression" dxfId="21" priority="19" stopIfTrue="1">
      <formula>希望&lt;&gt;0</formula>
    </cfRule>
  </conditionalFormatting>
  <conditionalFormatting sqref="N319">
    <cfRule type="expression" dxfId="20" priority="18" stopIfTrue="1">
      <formula>希望&lt;&gt;0</formula>
    </cfRule>
  </conditionalFormatting>
  <conditionalFormatting sqref="N320">
    <cfRule type="expression" dxfId="19" priority="17" stopIfTrue="1">
      <formula>希望&lt;&gt;0</formula>
    </cfRule>
  </conditionalFormatting>
  <conditionalFormatting sqref="N321">
    <cfRule type="expression" dxfId="18" priority="16" stopIfTrue="1">
      <formula>希望&lt;&gt;0</formula>
    </cfRule>
  </conditionalFormatting>
  <conditionalFormatting sqref="N322">
    <cfRule type="expression" dxfId="17" priority="15" stopIfTrue="1">
      <formula>希望&lt;&gt;0</formula>
    </cfRule>
  </conditionalFormatting>
  <conditionalFormatting sqref="N323">
    <cfRule type="expression" dxfId="16" priority="14" stopIfTrue="1">
      <formula>希望&lt;&gt;0</formula>
    </cfRule>
  </conditionalFormatting>
  <conditionalFormatting sqref="N324">
    <cfRule type="expression" dxfId="15" priority="13" stopIfTrue="1">
      <formula>希望&lt;&gt;0</formula>
    </cfRule>
  </conditionalFormatting>
  <conditionalFormatting sqref="N325">
    <cfRule type="expression" dxfId="14" priority="12" stopIfTrue="1">
      <formula>希望&lt;&gt;0</formula>
    </cfRule>
  </conditionalFormatting>
  <conditionalFormatting sqref="N326">
    <cfRule type="expression" dxfId="13" priority="11" stopIfTrue="1">
      <formula>希望&lt;&gt;0</formula>
    </cfRule>
  </conditionalFormatting>
  <conditionalFormatting sqref="N327">
    <cfRule type="expression" dxfId="12" priority="10" stopIfTrue="1">
      <formula>希望&lt;&gt;0</formula>
    </cfRule>
  </conditionalFormatting>
  <conditionalFormatting sqref="N328">
    <cfRule type="expression" dxfId="11" priority="9" stopIfTrue="1">
      <formula>希望&lt;&gt;0</formula>
    </cfRule>
  </conditionalFormatting>
  <conditionalFormatting sqref="N329">
    <cfRule type="expression" dxfId="10" priority="8" stopIfTrue="1">
      <formula>希望&lt;&gt;0</formula>
    </cfRule>
  </conditionalFormatting>
  <conditionalFormatting sqref="N330">
    <cfRule type="expression" dxfId="9" priority="7" stopIfTrue="1">
      <formula>希望&lt;&gt;0</formula>
    </cfRule>
  </conditionalFormatting>
  <conditionalFormatting sqref="N331">
    <cfRule type="expression" dxfId="8" priority="6" stopIfTrue="1">
      <formula>希望&lt;&gt;0</formula>
    </cfRule>
  </conditionalFormatting>
  <conditionalFormatting sqref="N332">
    <cfRule type="expression" dxfId="7" priority="5" stopIfTrue="1">
      <formula>希望&lt;&gt;0</formula>
    </cfRule>
  </conditionalFormatting>
  <conditionalFormatting sqref="N333">
    <cfRule type="expression" dxfId="6" priority="4" stopIfTrue="1">
      <formula>希望&lt;&gt;0</formula>
    </cfRule>
  </conditionalFormatting>
  <conditionalFormatting sqref="N334">
    <cfRule type="expression" dxfId="5" priority="3" stopIfTrue="1">
      <formula>希望&lt;&gt;0</formula>
    </cfRule>
  </conditionalFormatting>
  <conditionalFormatting sqref="N335">
    <cfRule type="expression" dxfId="4" priority="2" stopIfTrue="1">
      <formula>希望&lt;&gt;0</formula>
    </cfRule>
  </conditionalFormatting>
  <conditionalFormatting sqref="O335:Y335">
    <cfRule type="expression" dxfId="3" priority="1" stopIfTrue="1">
      <formula>AND(N335="○",TRIM($O335)="")</formula>
    </cfRule>
  </conditionalFormatting>
  <dataValidations count="193">
    <dataValidation type="whole" imeMode="halfAlpha" allowBlank="1" showInputMessage="1" showErrorMessage="1" error="7桁の数字を入力してください" sqref="I20:M20">
      <formula1>0</formula1>
      <formula2>9999999</formula2>
    </dataValidation>
    <dataValidation errorStyle="warning" imeMode="hiragana" allowBlank="1" showInputMessage="1" showErrorMessage="1" sqref="I22:Y22"/>
    <dataValidation errorStyle="warning" imeMode="fullKatakana" allowBlank="1" showInputMessage="1" showErrorMessage="1" sqref="I24:Y24"/>
    <dataValidation errorStyle="warning" imeMode="hiragana" allowBlank="1" showInputMessage="1" showErrorMessage="1" sqref="I26:Y26"/>
    <dataValidation errorStyle="warning" imeMode="hiragana" allowBlank="1" showInputMessage="1" showErrorMessage="1" sqref="I28:Y28"/>
    <dataValidation errorStyle="warning" imeMode="fullKatakana" allowBlank="1" showInputMessage="1" showErrorMessage="1" sqref="I30:Y30"/>
    <dataValidation errorStyle="warning" imeMode="hiragana" allowBlank="1" showInputMessage="1" showErrorMessage="1" sqref="I32:Y32"/>
    <dataValidation errorStyle="warning" imeMode="halfAlpha" allowBlank="1" showInputMessage="1" showErrorMessage="1" sqref="I34:M34"/>
    <dataValidation errorStyle="warning" imeMode="halfAlpha" allowBlank="1" showInputMessage="1" showErrorMessage="1" sqref="I36:M36"/>
    <dataValidation errorStyle="warning" imeMode="halfAlpha" allowBlank="1" showInputMessage="1" showErrorMessage="1" sqref="I38:Y38"/>
    <dataValidation type="list" imeMode="halfAlpha" allowBlank="1" showInputMessage="1" showErrorMessage="1" error="リストから選択してください" sqref="I40:M40">
      <formula1>"登録有,登録無"</formula1>
    </dataValidation>
    <dataValidation errorStyle="warning" imeMode="halfAlpha" allowBlank="1" showInputMessage="1" showErrorMessage="1" sqref="I42:M42"/>
    <dataValidation type="list" imeMode="halfAlpha" allowBlank="1" showInputMessage="1" showErrorMessage="1" error="リストから選択してください" sqref="I63:M63">
      <formula1>"しない,する"</formula1>
    </dataValidation>
    <dataValidation type="whole" imeMode="halfAlpha" allowBlank="1" showInputMessage="1" showErrorMessage="1" error="7桁の数字を入力してください" sqref="I69:M69">
      <formula1>0</formula1>
      <formula2>9999999</formula2>
    </dataValidation>
    <dataValidation errorStyle="warning" imeMode="hiragana" allowBlank="1" showInputMessage="1" showErrorMessage="1" sqref="I71:Y71"/>
    <dataValidation errorStyle="warning" imeMode="fullKatakana" allowBlank="1" showInputMessage="1" showErrorMessage="1" sqref="I73:Y73"/>
    <dataValidation errorStyle="warning" imeMode="hiragana" allowBlank="1" showInputMessage="1" showErrorMessage="1" sqref="I75:Y75"/>
    <dataValidation errorStyle="warning" imeMode="hiragana" allowBlank="1" showInputMessage="1" showErrorMessage="1" sqref="I77:Y77"/>
    <dataValidation errorStyle="warning" imeMode="fullKatakana" allowBlank="1" showInputMessage="1" showErrorMessage="1" sqref="I79:Y79"/>
    <dataValidation errorStyle="warning" imeMode="hiragana" allowBlank="1" showInputMessage="1" showErrorMessage="1" sqref="I81:Y81"/>
    <dataValidation errorStyle="warning" imeMode="halfAlpha" allowBlank="1" showInputMessage="1" showErrorMessage="1" sqref="I83:M83"/>
    <dataValidation errorStyle="warning" imeMode="halfAlpha" allowBlank="1" showInputMessage="1" showErrorMessage="1" sqref="I85:M85"/>
    <dataValidation errorStyle="warning" imeMode="halfAlpha" allowBlank="1" showInputMessage="1" showErrorMessage="1" sqref="I87:Y87"/>
    <dataValidation errorStyle="warning" imeMode="hiragana" allowBlank="1" showInputMessage="1" showErrorMessage="1" sqref="I112:Y112"/>
    <dataValidation errorStyle="warning" imeMode="fullKatakana" allowBlank="1" showInputMessage="1" showErrorMessage="1" sqref="I114:Y114"/>
    <dataValidation errorStyle="warning" imeMode="hiragana" allowBlank="1" showInputMessage="1" showErrorMessage="1" sqref="I116:Y116"/>
    <dataValidation errorStyle="warning" imeMode="halfAlpha" allowBlank="1" showInputMessage="1" showErrorMessage="1" sqref="I118:M118"/>
    <dataValidation errorStyle="warning" imeMode="halfAlpha" allowBlank="1" showInputMessage="1" showErrorMessage="1" sqref="I120:M120"/>
    <dataValidation errorStyle="warning" imeMode="halfAlpha" allowBlank="1" showInputMessage="1" showErrorMessage="1" sqref="I122:Y122"/>
    <dataValidation type="list" imeMode="halfAlpha" allowBlank="1" showInputMessage="1" showErrorMessage="1" error="リストから選択してください" sqref="I149:M149">
      <formula1>"しない,する"</formula1>
    </dataValidation>
    <dataValidation type="whole" imeMode="halfAlpha" allowBlank="1" showInputMessage="1" showErrorMessage="1" error="7桁の数字を入力してください" sqref="I151:M151">
      <formula1>0</formula1>
      <formula2>9999999</formula2>
    </dataValidation>
    <dataValidation errorStyle="warning" imeMode="hiragana" allowBlank="1" showInputMessage="1" showErrorMessage="1" sqref="I153:Y153"/>
    <dataValidation errorStyle="warning" imeMode="fullKatakana" allowBlank="1" showInputMessage="1" showErrorMessage="1" sqref="I155:Y155"/>
    <dataValidation errorStyle="warning" imeMode="hiragana" allowBlank="1" showInputMessage="1" showErrorMessage="1" sqref="I157:Y157"/>
    <dataValidation errorStyle="warning" imeMode="halfAlpha" allowBlank="1" showInputMessage="1" showErrorMessage="1" sqref="I159:M159"/>
    <dataValidation errorStyle="warning" imeMode="halfAlpha" allowBlank="1" showInputMessage="1" showErrorMessage="1" sqref="I161:M161"/>
    <dataValidation type="whole" imeMode="halfAlpha" allowBlank="1" showInputMessage="1" showErrorMessage="1" error="有効な数字を入力してください" sqref="I169:M169">
      <formula1>0</formula1>
      <formula2>9999999999</formula2>
    </dataValidation>
    <dataValidation errorStyle="warning" imeMode="hiragana" allowBlank="1" showInputMessage="1" showErrorMessage="1" sqref="I171:M171"/>
    <dataValidation type="whole" imeMode="halfAlpha" allowBlank="1" showInputMessage="1" showErrorMessage="1" error="有効な数字を入力してください" sqref="I174:M174">
      <formula1>0</formula1>
      <formula2>9999999999</formula2>
    </dataValidation>
    <dataValidation type="whole" imeMode="halfAlpha" allowBlank="1" showInputMessage="1" showErrorMessage="1" error="有効な数字を入力してください" sqref="I175:M175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I177:M177">
      <formula1>-9999999999</formula1>
      <formula2>9999999999</formula2>
    </dataValidation>
    <dataValidation type="date" imeMode="halfAlpha" allowBlank="1" showInputMessage="1" showErrorMessage="1" error="有効な日付を入力してください" sqref="I182:L182">
      <formula1>92</formula1>
      <formula2>73415</formula2>
    </dataValidation>
    <dataValidation type="date" imeMode="halfAlpha" allowBlank="1" showInputMessage="1" showErrorMessage="1" error="有効な日付を入力してください" sqref="I183:L183">
      <formula1>92</formula1>
      <formula2>73415</formula2>
    </dataValidation>
    <dataValidation type="date" imeMode="halfAlpha" allowBlank="1" showInputMessage="1" showErrorMessage="1" error="有効な日付を入力してください" sqref="N182:Q182">
      <formula1>92</formula1>
      <formula2>73415</formula2>
    </dataValidation>
    <dataValidation type="date" imeMode="halfAlpha" allowBlank="1" showInputMessage="1" showErrorMessage="1" error="有効な日付を入力してください" sqref="N183:Q183">
      <formula1>92</formula1>
      <formula2>73415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I184:M184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84:R184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S184:Y184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I185:M185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85:R185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S185:Y185">
      <formula1>-9999999999</formula1>
      <formula2>9999999999</formula2>
    </dataValidation>
    <dataValidation type="list" imeMode="halfAlpha" allowBlank="1" showInputMessage="1" showErrorMessage="1" error="リストから選択してください" sqref="N195">
      <formula1>"○,　"</formula1>
    </dataValidation>
    <dataValidation type="list" imeMode="halfAlpha" allowBlank="1" showInputMessage="1" showErrorMessage="1" error="リストから選択してください" sqref="N196">
      <formula1>"○,　"</formula1>
    </dataValidation>
    <dataValidation type="list" imeMode="halfAlpha" allowBlank="1" showInputMessage="1" showErrorMessage="1" error="リストから選択してください" sqref="N197">
      <formula1>"○,　"</formula1>
    </dataValidation>
    <dataValidation type="list" imeMode="halfAlpha" allowBlank="1" showInputMessage="1" showErrorMessage="1" error="リストから選択してください" sqref="N198">
      <formula1>"○,　"</formula1>
    </dataValidation>
    <dataValidation type="list" imeMode="halfAlpha" allowBlank="1" showInputMessage="1" showErrorMessage="1" error="リストから選択してください" sqref="N199">
      <formula1>"○,　"</formula1>
    </dataValidation>
    <dataValidation type="list" imeMode="halfAlpha" allowBlank="1" showInputMessage="1" showErrorMessage="1" error="リストから選択してください" sqref="N200">
      <formula1>"○,　"</formula1>
    </dataValidation>
    <dataValidation type="list" imeMode="halfAlpha" allowBlank="1" showInputMessage="1" showErrorMessage="1" error="リストから選択してください" sqref="N201">
      <formula1>"○,　"</formula1>
    </dataValidation>
    <dataValidation type="list" imeMode="halfAlpha" allowBlank="1" showInputMessage="1" showErrorMessage="1" error="リストから選択してください" sqref="N202">
      <formula1>"○,　"</formula1>
    </dataValidation>
    <dataValidation type="list" imeMode="halfAlpha" allowBlank="1" showInputMessage="1" showErrorMessage="1" error="リストから選択してください" sqref="N203">
      <formula1>"○,　"</formula1>
    </dataValidation>
    <dataValidation type="list" imeMode="halfAlpha" allowBlank="1" showInputMessage="1" showErrorMessage="1" error="リストから選択してください" sqref="N204">
      <formula1>"○,　"</formula1>
    </dataValidation>
    <dataValidation type="list" imeMode="halfAlpha" allowBlank="1" showInputMessage="1" showErrorMessage="1" error="リストから選択してください" sqref="N205">
      <formula1>"○,　"</formula1>
    </dataValidation>
    <dataValidation type="list" imeMode="halfAlpha" allowBlank="1" showInputMessage="1" showErrorMessage="1" error="リストから選択してください" sqref="N206">
      <formula1>"○,　"</formula1>
    </dataValidation>
    <dataValidation type="list" imeMode="halfAlpha" allowBlank="1" showInputMessage="1" showErrorMessage="1" error="リストから選択してください" sqref="N207">
      <formula1>"○,　"</formula1>
    </dataValidation>
    <dataValidation type="list" imeMode="halfAlpha" allowBlank="1" showInputMessage="1" showErrorMessage="1" error="リストから選択してください" sqref="N208">
      <formula1>"○,　"</formula1>
    </dataValidation>
    <dataValidation type="list" imeMode="halfAlpha" allowBlank="1" showInputMessage="1" showErrorMessage="1" error="リストから選択してください" sqref="N209">
      <formula1>"○,　"</formula1>
    </dataValidation>
    <dataValidation type="list" imeMode="halfAlpha" allowBlank="1" showInputMessage="1" showErrorMessage="1" error="リストから選択してください" sqref="N210">
      <formula1>"○,　"</formula1>
    </dataValidation>
    <dataValidation type="list" imeMode="halfAlpha" allowBlank="1" showInputMessage="1" showErrorMessage="1" error="リストから選択してください" sqref="N211">
      <formula1>"○,　"</formula1>
    </dataValidation>
    <dataValidation type="list" imeMode="halfAlpha" allowBlank="1" showInputMessage="1" showErrorMessage="1" error="リストから選択してください" sqref="N212">
      <formula1>"○,　"</formula1>
    </dataValidation>
    <dataValidation type="list" imeMode="halfAlpha" allowBlank="1" showInputMessage="1" showErrorMessage="1" error="リストから選択してください" sqref="N213">
      <formula1>"○,　"</formula1>
    </dataValidation>
    <dataValidation type="list" imeMode="halfAlpha" allowBlank="1" showInputMessage="1" showErrorMessage="1" error="リストから選択してください" sqref="N214">
      <formula1>"○,　"</formula1>
    </dataValidation>
    <dataValidation type="list" imeMode="halfAlpha" allowBlank="1" showInputMessage="1" showErrorMessage="1" error="リストから選択してください" sqref="N215">
      <formula1>"○,　"</formula1>
    </dataValidation>
    <dataValidation type="list" imeMode="halfAlpha" allowBlank="1" showInputMessage="1" showErrorMessage="1" error="リストから選択してください" sqref="N216">
      <formula1>"○,　"</formula1>
    </dataValidation>
    <dataValidation type="list" imeMode="halfAlpha" allowBlank="1" showInputMessage="1" showErrorMessage="1" error="リストから選択してください" sqref="N217">
      <formula1>"○,　"</formula1>
    </dataValidation>
    <dataValidation type="list" imeMode="halfAlpha" allowBlank="1" showInputMessage="1" showErrorMessage="1" error="リストから選択してください" sqref="N218">
      <formula1>"○,　"</formula1>
    </dataValidation>
    <dataValidation type="list" imeMode="halfAlpha" allowBlank="1" showInputMessage="1" showErrorMessage="1" error="リストから選択してください" sqref="N219">
      <formula1>"○,　"</formula1>
    </dataValidation>
    <dataValidation type="list" imeMode="halfAlpha" allowBlank="1" showInputMessage="1" showErrorMessage="1" error="リストから選択してください" sqref="N220">
      <formula1>"○,　"</formula1>
    </dataValidation>
    <dataValidation type="list" imeMode="halfAlpha" allowBlank="1" showInputMessage="1" showErrorMessage="1" error="リストから選択してください" sqref="N221">
      <formula1>"○,　"</formula1>
    </dataValidation>
    <dataValidation type="list" imeMode="halfAlpha" allowBlank="1" showInputMessage="1" showErrorMessage="1" error="リストから選択してください" sqref="N222">
      <formula1>"○,　"</formula1>
    </dataValidation>
    <dataValidation type="list" imeMode="halfAlpha" allowBlank="1" showInputMessage="1" showErrorMessage="1" error="リストから選択してください" sqref="N223">
      <formula1>"○,　"</formula1>
    </dataValidation>
    <dataValidation type="list" imeMode="halfAlpha" allowBlank="1" showInputMessage="1" showErrorMessage="1" error="リストから選択してください" sqref="N224">
      <formula1>"○,　"</formula1>
    </dataValidation>
    <dataValidation type="list" imeMode="halfAlpha" allowBlank="1" showInputMessage="1" showErrorMessage="1" error="リストから選択してください" sqref="N225">
      <formula1>"○,　"</formula1>
    </dataValidation>
    <dataValidation type="list" imeMode="halfAlpha" allowBlank="1" showInputMessage="1" showErrorMessage="1" error="リストから選択してください" sqref="N226">
      <formula1>"○,　"</formula1>
    </dataValidation>
    <dataValidation type="list" imeMode="halfAlpha" allowBlank="1" showInputMessage="1" showErrorMessage="1" error="リストから選択してください" sqref="N227">
      <formula1>"○,　"</formula1>
    </dataValidation>
    <dataValidation type="list" imeMode="halfAlpha" allowBlank="1" showInputMessage="1" showErrorMessage="1" error="リストから選択してください" sqref="N228">
      <formula1>"○,　"</formula1>
    </dataValidation>
    <dataValidation type="list" imeMode="halfAlpha" allowBlank="1" showInputMessage="1" showErrorMessage="1" error="リストから選択してください" sqref="N229">
      <formula1>"○,　"</formula1>
    </dataValidation>
    <dataValidation type="list" imeMode="halfAlpha" allowBlank="1" showInputMessage="1" showErrorMessage="1" error="リストから選択してください" sqref="N230">
      <formula1>"○,　"</formula1>
    </dataValidation>
    <dataValidation type="list" imeMode="halfAlpha" allowBlank="1" showInputMessage="1" showErrorMessage="1" error="リストから選択してください" sqref="N231">
      <formula1>"○,　"</formula1>
    </dataValidation>
    <dataValidation type="list" imeMode="halfAlpha" allowBlank="1" showInputMessage="1" showErrorMessage="1" error="リストから選択してください" sqref="N232">
      <formula1>"○,　"</formula1>
    </dataValidation>
    <dataValidation type="list" imeMode="halfAlpha" allowBlank="1" showInputMessage="1" showErrorMessage="1" error="リストから選択してください" sqref="N233">
      <formula1>"○,　"</formula1>
    </dataValidation>
    <dataValidation type="list" imeMode="halfAlpha" allowBlank="1" showInputMessage="1" showErrorMessage="1" error="リストから選択してください" sqref="N234">
      <formula1>"○,　"</formula1>
    </dataValidation>
    <dataValidation type="list" imeMode="halfAlpha" allowBlank="1" showInputMessage="1" showErrorMessage="1" error="リストから選択してください" sqref="N235">
      <formula1>"○,　"</formula1>
    </dataValidation>
    <dataValidation type="list" imeMode="halfAlpha" allowBlank="1" showInputMessage="1" showErrorMessage="1" error="リストから選択してください" sqref="N236">
      <formula1>"○,　"</formula1>
    </dataValidation>
    <dataValidation type="list" imeMode="halfAlpha" allowBlank="1" showInputMessage="1" showErrorMessage="1" error="リストから選択してください" sqref="N237">
      <formula1>"○,　"</formula1>
    </dataValidation>
    <dataValidation type="list" imeMode="halfAlpha" allowBlank="1" showInputMessage="1" showErrorMessage="1" error="リストから選択してください" sqref="N238">
      <formula1>"○,　"</formula1>
    </dataValidation>
    <dataValidation type="list" imeMode="halfAlpha" allowBlank="1" showInputMessage="1" showErrorMessage="1" error="リストから選択してください" sqref="N239">
      <formula1>"○,　"</formula1>
    </dataValidation>
    <dataValidation type="list" imeMode="halfAlpha" allowBlank="1" showInputMessage="1" showErrorMessage="1" error="リストから選択してください" sqref="N240">
      <formula1>"○,　"</formula1>
    </dataValidation>
    <dataValidation type="list" imeMode="halfAlpha" allowBlank="1" showInputMessage="1" showErrorMessage="1" error="リストから選択してください" sqref="N241">
      <formula1>"○,　"</formula1>
    </dataValidation>
    <dataValidation type="list" imeMode="halfAlpha" allowBlank="1" showInputMessage="1" showErrorMessage="1" error="リストから選択してください" sqref="N242">
      <formula1>"○,　"</formula1>
    </dataValidation>
    <dataValidation type="list" imeMode="halfAlpha" allowBlank="1" showInputMessage="1" showErrorMessage="1" error="リストから選択してください" sqref="N243">
      <formula1>"○,　"</formula1>
    </dataValidation>
    <dataValidation type="list" imeMode="halfAlpha" allowBlank="1" showInputMessage="1" showErrorMessage="1" error="リストから選択してください" sqref="N244">
      <formula1>"○,　"</formula1>
    </dataValidation>
    <dataValidation type="list" imeMode="halfAlpha" allowBlank="1" showInputMessage="1" showErrorMessage="1" error="リストから選択してください" sqref="N245">
      <formula1>"○,　"</formula1>
    </dataValidation>
    <dataValidation type="list" imeMode="halfAlpha" allowBlank="1" showInputMessage="1" showErrorMessage="1" error="リストから選択してください" sqref="N246">
      <formula1>"○,　"</formula1>
    </dataValidation>
    <dataValidation type="list" imeMode="halfAlpha" allowBlank="1" showInputMessage="1" showErrorMessage="1" error="リストから選択してください" sqref="N247">
      <formula1>"○,　"</formula1>
    </dataValidation>
    <dataValidation type="list" imeMode="halfAlpha" allowBlank="1" showInputMessage="1" showErrorMessage="1" error="リストから選択してください" sqref="N248">
      <formula1>"○,　"</formula1>
    </dataValidation>
    <dataValidation type="list" imeMode="halfAlpha" allowBlank="1" showInputMessage="1" showErrorMessage="1" error="リストから選択してください" sqref="N249">
      <formula1>"○,　"</formula1>
    </dataValidation>
    <dataValidation type="list" imeMode="halfAlpha" allowBlank="1" showInputMessage="1" showErrorMessage="1" error="リストから選択してください" sqref="N250">
      <formula1>"○,　"</formula1>
    </dataValidation>
    <dataValidation type="list" imeMode="halfAlpha" allowBlank="1" showInputMessage="1" showErrorMessage="1" error="リストから選択してください" sqref="N251">
      <formula1>"○,　"</formula1>
    </dataValidation>
    <dataValidation type="list" imeMode="halfAlpha" allowBlank="1" showInputMessage="1" showErrorMessage="1" error="リストから選択してください" sqref="N252">
      <formula1>"○,　"</formula1>
    </dataValidation>
    <dataValidation type="list" imeMode="halfAlpha" allowBlank="1" showInputMessage="1" showErrorMessage="1" error="リストから選択してください" sqref="N253">
      <formula1>"○,　"</formula1>
    </dataValidation>
    <dataValidation type="list" imeMode="halfAlpha" allowBlank="1" showInputMessage="1" showErrorMessage="1" error="リストから選択してください" sqref="N254">
      <formula1>"○,　"</formula1>
    </dataValidation>
    <dataValidation type="list" imeMode="halfAlpha" allowBlank="1" showInputMessage="1" showErrorMessage="1" error="リストから選択してください" sqref="N255">
      <formula1>"○,　"</formula1>
    </dataValidation>
    <dataValidation type="list" imeMode="halfAlpha" allowBlank="1" showInputMessage="1" showErrorMessage="1" error="リストから選択してください" sqref="N256">
      <formula1>"○,　"</formula1>
    </dataValidation>
    <dataValidation type="list" imeMode="halfAlpha" allowBlank="1" showInputMessage="1" showErrorMessage="1" error="リストから選択してください" sqref="N257">
      <formula1>"○,　"</formula1>
    </dataValidation>
    <dataValidation type="list" imeMode="halfAlpha" allowBlank="1" showInputMessage="1" showErrorMessage="1" error="リストから選択してください" sqref="N258">
      <formula1>"○,　"</formula1>
    </dataValidation>
    <dataValidation type="list" imeMode="halfAlpha" allowBlank="1" showInputMessage="1" showErrorMessage="1" error="リストから選択してください" sqref="N259">
      <formula1>"○,　"</formula1>
    </dataValidation>
    <dataValidation type="list" imeMode="halfAlpha" allowBlank="1" showInputMessage="1" showErrorMessage="1" error="リストから選択してください" sqref="N260">
      <formula1>"○,　"</formula1>
    </dataValidation>
    <dataValidation type="list" imeMode="halfAlpha" allowBlank="1" showInputMessage="1" showErrorMessage="1" error="リストから選択してください" sqref="N261">
      <formula1>"○,　"</formula1>
    </dataValidation>
    <dataValidation type="list" imeMode="halfAlpha" allowBlank="1" showInputMessage="1" showErrorMessage="1" error="リストから選択してください" sqref="N262">
      <formula1>"○,　"</formula1>
    </dataValidation>
    <dataValidation type="list" imeMode="halfAlpha" allowBlank="1" showInputMessage="1" showErrorMessage="1" error="リストから選択してください" sqref="N263">
      <formula1>"○,　"</formula1>
    </dataValidation>
    <dataValidation type="list" imeMode="halfAlpha" allowBlank="1" showInputMessage="1" showErrorMessage="1" error="リストから選択してください" sqref="N264">
      <formula1>"○,　"</formula1>
    </dataValidation>
    <dataValidation type="list" imeMode="halfAlpha" allowBlank="1" showInputMessage="1" showErrorMessage="1" error="リストから選択してください" sqref="N265">
      <formula1>"○,　"</formula1>
    </dataValidation>
    <dataValidation type="list" imeMode="halfAlpha" allowBlank="1" showInputMessage="1" showErrorMessage="1" error="リストから選択してください" sqref="N266">
      <formula1>"○,　"</formula1>
    </dataValidation>
    <dataValidation type="list" imeMode="halfAlpha" allowBlank="1" showInputMessage="1" showErrorMessage="1" error="リストから選択してください" sqref="N267">
      <formula1>"○,　"</formula1>
    </dataValidation>
    <dataValidation type="list" imeMode="halfAlpha" allowBlank="1" showInputMessage="1" showErrorMessage="1" error="リストから選択してください" sqref="N268">
      <formula1>"○,　"</formula1>
    </dataValidation>
    <dataValidation type="list" imeMode="halfAlpha" allowBlank="1" showInputMessage="1" showErrorMessage="1" error="リストから選択してください" sqref="N269">
      <formula1>"○,　"</formula1>
    </dataValidation>
    <dataValidation type="list" imeMode="halfAlpha" allowBlank="1" showInputMessage="1" showErrorMessage="1" error="リストから選択してください" sqref="N270">
      <formula1>"○,　"</formula1>
    </dataValidation>
    <dataValidation type="list" imeMode="halfAlpha" allowBlank="1" showInputMessage="1" showErrorMessage="1" error="リストから選択してください" sqref="N271">
      <formula1>"○,　"</formula1>
    </dataValidation>
    <dataValidation type="list" imeMode="halfAlpha" allowBlank="1" showInputMessage="1" showErrorMessage="1" error="リストから選択してください" sqref="N272">
      <formula1>"○,　"</formula1>
    </dataValidation>
    <dataValidation type="list" imeMode="halfAlpha" allowBlank="1" showInputMessage="1" showErrorMessage="1" error="リストから選択してください" sqref="N273">
      <formula1>"○,　"</formula1>
    </dataValidation>
    <dataValidation type="list" imeMode="halfAlpha" allowBlank="1" showInputMessage="1" showErrorMessage="1" error="リストから選択してください" sqref="N274">
      <formula1>"○,　"</formula1>
    </dataValidation>
    <dataValidation type="list" imeMode="halfAlpha" allowBlank="1" showInputMessage="1" showErrorMessage="1" error="リストから選択してください" sqref="N275">
      <formula1>"○,　"</formula1>
    </dataValidation>
    <dataValidation type="list" imeMode="halfAlpha" allowBlank="1" showInputMessage="1" showErrorMessage="1" error="リストから選択してください" sqref="N276">
      <formula1>"○,　"</formula1>
    </dataValidation>
    <dataValidation type="list" imeMode="halfAlpha" allowBlank="1" showInputMessage="1" showErrorMessage="1" error="リストから選択してください" sqref="N277">
      <formula1>"○,　"</formula1>
    </dataValidation>
    <dataValidation type="list" imeMode="halfAlpha" allowBlank="1" showInputMessage="1" showErrorMessage="1" error="リストから選択してください" sqref="N278">
      <formula1>"○,　"</formula1>
    </dataValidation>
    <dataValidation type="list" imeMode="halfAlpha" allowBlank="1" showInputMessage="1" showErrorMessage="1" error="リストから選択してください" sqref="N279">
      <formula1>"○,　"</formula1>
    </dataValidation>
    <dataValidation type="list" imeMode="halfAlpha" allowBlank="1" showInputMessage="1" showErrorMessage="1" error="リストから選択してください" sqref="N280">
      <formula1>"○,　"</formula1>
    </dataValidation>
    <dataValidation type="list" imeMode="halfAlpha" allowBlank="1" showInputMessage="1" showErrorMessage="1" error="リストから選択してください" sqref="N281">
      <formula1>"○,　"</formula1>
    </dataValidation>
    <dataValidation type="list" imeMode="halfAlpha" allowBlank="1" showInputMessage="1" showErrorMessage="1" error="リストから選択してください" sqref="N282">
      <formula1>"○,　"</formula1>
    </dataValidation>
    <dataValidation type="list" imeMode="halfAlpha" allowBlank="1" showInputMessage="1" showErrorMessage="1" error="リストから選択してください" sqref="N283">
      <formula1>"○,　"</formula1>
    </dataValidation>
    <dataValidation type="list" imeMode="halfAlpha" allowBlank="1" showInputMessage="1" showErrorMessage="1" error="リストから選択してください" sqref="N284">
      <formula1>"○,　"</formula1>
    </dataValidation>
    <dataValidation type="list" imeMode="halfAlpha" allowBlank="1" showInputMessage="1" showErrorMessage="1" error="リストから選択してください" sqref="N285">
      <formula1>"○,　"</formula1>
    </dataValidation>
    <dataValidation type="list" imeMode="halfAlpha" allowBlank="1" showInputMessage="1" showErrorMessage="1" error="リストから選択してください" sqref="N286">
      <formula1>"○,　"</formula1>
    </dataValidation>
    <dataValidation type="list" imeMode="halfAlpha" allowBlank="1" showInputMessage="1" showErrorMessage="1" error="リストから選択してください" sqref="N287">
      <formula1>"○,　"</formula1>
    </dataValidation>
    <dataValidation type="list" imeMode="halfAlpha" allowBlank="1" showInputMessage="1" showErrorMessage="1" error="リストから選択してください" sqref="N288">
      <formula1>"○,　"</formula1>
    </dataValidation>
    <dataValidation type="list" imeMode="halfAlpha" allowBlank="1" showInputMessage="1" showErrorMessage="1" error="リストから選択してください" sqref="N289">
      <formula1>"○,　"</formula1>
    </dataValidation>
    <dataValidation type="list" imeMode="halfAlpha" allowBlank="1" showInputMessage="1" showErrorMessage="1" error="リストから選択してください" sqref="N290">
      <formula1>"○,　"</formula1>
    </dataValidation>
    <dataValidation type="list" imeMode="halfAlpha" allowBlank="1" showInputMessage="1" showErrorMessage="1" error="リストから選択してください" sqref="N291">
      <formula1>"○,　"</formula1>
    </dataValidation>
    <dataValidation type="list" imeMode="halfAlpha" allowBlank="1" showInputMessage="1" showErrorMessage="1" error="リストから選択してください" sqref="N292">
      <formula1>"○,　"</formula1>
    </dataValidation>
    <dataValidation type="list" imeMode="halfAlpha" allowBlank="1" showInputMessage="1" showErrorMessage="1" error="リストから選択してください" sqref="N293">
      <formula1>"○,　"</formula1>
    </dataValidation>
    <dataValidation type="list" imeMode="halfAlpha" allowBlank="1" showInputMessage="1" showErrorMessage="1" error="リストから選択してください" sqref="N294">
      <formula1>"○,　"</formula1>
    </dataValidation>
    <dataValidation type="list" imeMode="halfAlpha" allowBlank="1" showInputMessage="1" showErrorMessage="1" error="リストから選択してください" sqref="N295">
      <formula1>"○,　"</formula1>
    </dataValidation>
    <dataValidation type="list" imeMode="halfAlpha" allowBlank="1" showInputMessage="1" showErrorMessage="1" error="リストから選択してください" sqref="N296">
      <formula1>"○,　"</formula1>
    </dataValidation>
    <dataValidation type="list" imeMode="halfAlpha" allowBlank="1" showInputMessage="1" showErrorMessage="1" error="リストから選択してください" sqref="N297">
      <formula1>"○,　"</formula1>
    </dataValidation>
    <dataValidation type="list" imeMode="halfAlpha" allowBlank="1" showInputMessage="1" showErrorMessage="1" error="リストから選択してください" sqref="N298">
      <formula1>"○,　"</formula1>
    </dataValidation>
    <dataValidation type="list" imeMode="halfAlpha" allowBlank="1" showInputMessage="1" showErrorMessage="1" error="リストから選択してください" sqref="N299">
      <formula1>"○,　"</formula1>
    </dataValidation>
    <dataValidation type="list" imeMode="halfAlpha" allowBlank="1" showInputMessage="1" showErrorMessage="1" error="リストから選択してください" sqref="N300">
      <formula1>"○,　"</formula1>
    </dataValidation>
    <dataValidation type="list" imeMode="halfAlpha" allowBlank="1" showInputMessage="1" showErrorMessage="1" error="リストから選択してください" sqref="N301">
      <formula1>"○,　"</formula1>
    </dataValidation>
    <dataValidation type="list" imeMode="halfAlpha" allowBlank="1" showInputMessage="1" showErrorMessage="1" error="リストから選択してください" sqref="N302">
      <formula1>"○,　"</formula1>
    </dataValidation>
    <dataValidation type="list" imeMode="halfAlpha" allowBlank="1" showInputMessage="1" showErrorMessage="1" error="リストから選択してください" sqref="N303">
      <formula1>"○,　"</formula1>
    </dataValidation>
    <dataValidation type="list" imeMode="halfAlpha" allowBlank="1" showInputMessage="1" showErrorMessage="1" error="リストから選択してください" sqref="N304">
      <formula1>"○,　"</formula1>
    </dataValidation>
    <dataValidation type="list" imeMode="halfAlpha" allowBlank="1" showInputMessage="1" showErrorMessage="1" error="リストから選択してください" sqref="N305">
      <formula1>"○,　"</formula1>
    </dataValidation>
    <dataValidation type="list" imeMode="halfAlpha" allowBlank="1" showInputMessage="1" showErrorMessage="1" error="リストから選択してください" sqref="N306">
      <formula1>"○,　"</formula1>
    </dataValidation>
    <dataValidation type="list" imeMode="halfAlpha" allowBlank="1" showInputMessage="1" showErrorMessage="1" error="リストから選択してください" sqref="N307">
      <formula1>"○,　"</formula1>
    </dataValidation>
    <dataValidation type="list" imeMode="halfAlpha" allowBlank="1" showInputMessage="1" showErrorMessage="1" error="リストから選択してください" sqref="N308">
      <formula1>"○,　"</formula1>
    </dataValidation>
    <dataValidation type="list" imeMode="halfAlpha" allowBlank="1" showInputMessage="1" showErrorMessage="1" error="リストから選択してください" sqref="N309">
      <formula1>"○,　"</formula1>
    </dataValidation>
    <dataValidation type="list" imeMode="halfAlpha" allowBlank="1" showInputMessage="1" showErrorMessage="1" error="リストから選択してください" sqref="N310">
      <formula1>"○,　"</formula1>
    </dataValidation>
    <dataValidation type="list" imeMode="halfAlpha" allowBlank="1" showInputMessage="1" showErrorMessage="1" error="リストから選択してください" sqref="N311">
      <formula1>"○,　"</formula1>
    </dataValidation>
    <dataValidation type="list" imeMode="halfAlpha" allowBlank="1" showInputMessage="1" showErrorMessage="1" error="リストから選択してください" sqref="N312">
      <formula1>"○,　"</formula1>
    </dataValidation>
    <dataValidation type="list" imeMode="halfAlpha" allowBlank="1" showInputMessage="1" showErrorMessage="1" error="リストから選択してください" sqref="N313">
      <formula1>"○,　"</formula1>
    </dataValidation>
    <dataValidation type="list" imeMode="halfAlpha" allowBlank="1" showInputMessage="1" showErrorMessage="1" error="リストから選択してください" sqref="N314">
      <formula1>"○,　"</formula1>
    </dataValidation>
    <dataValidation type="list" imeMode="halfAlpha" allowBlank="1" showInputMessage="1" showErrorMessage="1" error="リストから選択してください" sqref="N315">
      <formula1>"○,　"</formula1>
    </dataValidation>
    <dataValidation type="list" imeMode="halfAlpha" allowBlank="1" showInputMessage="1" showErrorMessage="1" error="リストから選択してください" sqref="N316">
      <formula1>"○,　"</formula1>
    </dataValidation>
    <dataValidation type="list" imeMode="halfAlpha" allowBlank="1" showInputMessage="1" showErrorMessage="1" error="リストから選択してください" sqref="N317">
      <formula1>"○,　"</formula1>
    </dataValidation>
    <dataValidation type="list" imeMode="halfAlpha" allowBlank="1" showInputMessage="1" showErrorMessage="1" error="リストから選択してください" sqref="N318">
      <formula1>"○,　"</formula1>
    </dataValidation>
    <dataValidation type="list" imeMode="halfAlpha" allowBlank="1" showInputMessage="1" showErrorMessage="1" error="リストから選択してください" sqref="N319">
      <formula1>"○,　"</formula1>
    </dataValidation>
    <dataValidation type="list" imeMode="halfAlpha" allowBlank="1" showInputMessage="1" showErrorMessage="1" error="リストから選択してください" sqref="N320">
      <formula1>"○,　"</formula1>
    </dataValidation>
    <dataValidation type="list" imeMode="halfAlpha" allowBlank="1" showInputMessage="1" showErrorMessage="1" error="リストから選択してください" sqref="N321">
      <formula1>"○,　"</formula1>
    </dataValidation>
    <dataValidation type="list" imeMode="halfAlpha" allowBlank="1" showInputMessage="1" showErrorMessage="1" error="リストから選択してください" sqref="N322">
      <formula1>"○,　"</formula1>
    </dataValidation>
    <dataValidation type="list" imeMode="halfAlpha" allowBlank="1" showInputMessage="1" showErrorMessage="1" error="リストから選択してください" sqref="N323">
      <formula1>"○,　"</formula1>
    </dataValidation>
    <dataValidation type="list" imeMode="halfAlpha" allowBlank="1" showInputMessage="1" showErrorMessage="1" error="リストから選択してください" sqref="N324">
      <formula1>"○,　"</formula1>
    </dataValidation>
    <dataValidation type="list" imeMode="halfAlpha" allowBlank="1" showInputMessage="1" showErrorMessage="1" error="リストから選択してください" sqref="N325">
      <formula1>"○,　"</formula1>
    </dataValidation>
    <dataValidation type="list" imeMode="halfAlpha" allowBlank="1" showInputMessage="1" showErrorMessage="1" error="リストから選択してください" sqref="N326">
      <formula1>"○,　"</formula1>
    </dataValidation>
    <dataValidation type="list" imeMode="halfAlpha" allowBlank="1" showInputMessage="1" showErrorMessage="1" error="リストから選択してください" sqref="N327">
      <formula1>"○,　"</formula1>
    </dataValidation>
    <dataValidation type="list" imeMode="halfAlpha" allowBlank="1" showInputMessage="1" showErrorMessage="1" error="リストから選択してください" sqref="N328">
      <formula1>"○,　"</formula1>
    </dataValidation>
    <dataValidation type="list" imeMode="halfAlpha" allowBlank="1" showInputMessage="1" showErrorMessage="1" error="リストから選択してください" sqref="N329">
      <formula1>"○,　"</formula1>
    </dataValidation>
    <dataValidation type="list" imeMode="halfAlpha" allowBlank="1" showInputMessage="1" showErrorMessage="1" error="リストから選択してください" sqref="N330">
      <formula1>"○,　"</formula1>
    </dataValidation>
    <dataValidation type="list" imeMode="halfAlpha" allowBlank="1" showInputMessage="1" showErrorMessage="1" error="リストから選択してください" sqref="N331">
      <formula1>"○,　"</formula1>
    </dataValidation>
    <dataValidation type="list" imeMode="halfAlpha" allowBlank="1" showInputMessage="1" showErrorMessage="1" error="リストから選択してください" sqref="N332">
      <formula1>"○,　"</formula1>
    </dataValidation>
    <dataValidation type="list" imeMode="halfAlpha" allowBlank="1" showInputMessage="1" showErrorMessage="1" error="リストから選択してください" sqref="N333">
      <formula1>"○,　"</formula1>
    </dataValidation>
    <dataValidation type="list" imeMode="halfAlpha" allowBlank="1" showInputMessage="1" showErrorMessage="1" error="リストから選択してください" sqref="N334">
      <formula1>"○,　"</formula1>
    </dataValidation>
    <dataValidation type="list" imeMode="halfAlpha" allowBlank="1" showInputMessage="1" showErrorMessage="1" error="リストから選択してください" sqref="N335">
      <formula1>"○,　"</formula1>
    </dataValidation>
    <dataValidation errorStyle="warning" imeMode="hiragana" allowBlank="1" showInputMessage="1" showErrorMessage="1" sqref="O335:Y335"/>
  </dataValidations>
  <pageMargins left="0.19685039370078741" right="0.19685039370078741" top="0.39370078740157483" bottom="0.19685039370078741" header="0.39370078740157483" footer="0.19685039370078741"/>
  <pageSetup paperSize="9" scale="65" orientation="portrait" r:id="rId1"/>
  <headerFooter>
    <oddHeader>&amp;R&amp;8&amp;P/&amp;N</oddHeader>
  </headerFooter>
  <rowBreaks count="3" manualBreakCount="3">
    <brk id="90" max="16383" man="1"/>
    <brk id="189" max="16383" man="1"/>
    <brk id="317" max="16383" man="1"/>
  </rowBreaks>
  <colBreaks count="1" manualBreakCount="1">
    <brk id="27" max="1048575" man="1"/>
  </colBreaks>
  <ignoredErrors>
    <ignoredError sqref="D195:H266 D268:H272 D267 F267:H267 D274:H276 D273 F273:H273 D278:H279 D277 F277:H277 D281:H301 D280 F280:H280 D303:H304 D302 F302:H302 D306:H310 D305 F305:H305 D312:H334 D311 F311:H311 D335 F335:H33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zoomScaleNormal="100" workbookViewId="0">
      <pane ySplit="8" topLeftCell="A9" activePane="bottomLeft" state="frozen"/>
      <selection pane="bottomLeft" activeCell="E15" sqref="E15"/>
    </sheetView>
  </sheetViews>
  <sheetFormatPr defaultColWidth="2.375" defaultRowHeight="13.5" x14ac:dyDescent="0.15"/>
  <cols>
    <col min="1" max="1" width="9.375" style="106" hidden="1" customWidth="1"/>
    <col min="2" max="3" width="3.75" style="111" customWidth="1"/>
    <col min="4" max="4" width="16.75" style="111" customWidth="1"/>
    <col min="5" max="6" width="22.625" style="111" customWidth="1"/>
    <col min="7" max="7" width="6" style="111" customWidth="1"/>
    <col min="8" max="8" width="19.75" style="111" customWidth="1"/>
    <col min="9" max="9" width="14.875" style="111" customWidth="1"/>
    <col min="10" max="10" width="38.375" style="111" hidden="1" customWidth="1"/>
    <col min="11" max="11" width="38.375" style="111" customWidth="1"/>
    <col min="12" max="12" width="2.375" style="111"/>
    <col min="13" max="13" width="13.375" style="111" hidden="1" customWidth="1"/>
    <col min="14" max="16384" width="2.375" style="111"/>
  </cols>
  <sheetData>
    <row r="1" spans="1:13" s="107" customFormat="1" ht="30" customHeight="1" x14ac:dyDescent="0.15">
      <c r="A1" s="125" t="s">
        <v>373</v>
      </c>
      <c r="C1" s="108" t="s">
        <v>274</v>
      </c>
      <c r="D1" s="108"/>
      <c r="E1" s="108"/>
      <c r="F1" s="108"/>
      <c r="G1" s="108"/>
      <c r="H1" s="108"/>
      <c r="I1" s="108"/>
      <c r="J1" s="108"/>
      <c r="K1" s="126" t="s">
        <v>397</v>
      </c>
      <c r="L1" s="109"/>
    </row>
    <row r="2" spans="1:13" s="107" customFormat="1" ht="15" hidden="1" customHeight="1" x14ac:dyDescent="0.15">
      <c r="A2" s="125" t="s">
        <v>374</v>
      </c>
      <c r="C2" s="110"/>
      <c r="D2" s="110"/>
      <c r="E2" s="110"/>
      <c r="F2" s="110"/>
      <c r="G2" s="110"/>
      <c r="H2" s="110"/>
      <c r="I2" s="110"/>
      <c r="J2" s="110"/>
      <c r="K2" s="109"/>
      <c r="L2" s="109"/>
    </row>
    <row r="3" spans="1:13" ht="30" customHeight="1" x14ac:dyDescent="0.15">
      <c r="A3" s="125" t="s">
        <v>398</v>
      </c>
      <c r="C3" s="299" t="s">
        <v>399</v>
      </c>
      <c r="D3" s="300"/>
      <c r="E3" s="300"/>
      <c r="F3" s="300"/>
      <c r="G3" s="300"/>
      <c r="H3" s="300"/>
      <c r="I3" s="300"/>
      <c r="J3" s="300"/>
      <c r="K3" s="300"/>
    </row>
    <row r="4" spans="1:13" ht="50.1" customHeight="1" x14ac:dyDescent="0.15">
      <c r="C4" s="301" t="s">
        <v>375</v>
      </c>
      <c r="D4" s="301"/>
      <c r="E4" s="301"/>
      <c r="F4" s="301"/>
      <c r="G4" s="301"/>
      <c r="H4" s="301"/>
      <c r="I4" s="301"/>
      <c r="J4" s="301"/>
      <c r="K4" s="301"/>
    </row>
    <row r="5" spans="1:13" ht="15" hidden="1" customHeight="1" x14ac:dyDescent="0.15">
      <c r="C5" s="42"/>
      <c r="D5" s="80"/>
      <c r="E5" s="80"/>
      <c r="F5" s="80"/>
      <c r="G5" s="80"/>
      <c r="H5" s="80"/>
      <c r="I5" s="80"/>
      <c r="J5" s="80"/>
      <c r="K5" s="80"/>
    </row>
    <row r="6" spans="1:13" ht="15" hidden="1" customHeight="1" x14ac:dyDescent="0.15">
      <c r="C6" s="42"/>
      <c r="D6" s="80"/>
      <c r="E6" s="80"/>
      <c r="F6" s="80"/>
      <c r="G6" s="80"/>
      <c r="H6" s="80"/>
      <c r="I6" s="80"/>
      <c r="J6" s="80"/>
      <c r="K6" s="80"/>
    </row>
    <row r="7" spans="1:13" ht="15" hidden="1" customHeight="1" x14ac:dyDescent="0.15">
      <c r="C7" s="42"/>
      <c r="D7" s="80"/>
      <c r="E7" s="80"/>
      <c r="F7" s="80"/>
      <c r="G7" s="80"/>
      <c r="H7" s="80"/>
      <c r="I7" s="80"/>
      <c r="J7" s="80"/>
      <c r="K7" s="80"/>
    </row>
    <row r="8" spans="1:13" s="112" customFormat="1" ht="30" customHeight="1" x14ac:dyDescent="0.15">
      <c r="A8" s="106"/>
      <c r="C8" s="113"/>
      <c r="D8" s="114" t="s">
        <v>275</v>
      </c>
      <c r="E8" s="114" t="s">
        <v>276</v>
      </c>
      <c r="F8" s="114" t="s">
        <v>277</v>
      </c>
      <c r="G8" s="115" t="s">
        <v>278</v>
      </c>
      <c r="H8" s="115" t="str">
        <f>"生年月日
" &amp; 日付例_s</f>
        <v>生年月日
例)2024/4/1</v>
      </c>
      <c r="I8" s="116" t="s">
        <v>279</v>
      </c>
      <c r="J8" s="116" t="s">
        <v>328</v>
      </c>
      <c r="K8" s="117" t="s">
        <v>280</v>
      </c>
      <c r="M8" s="112">
        <f>COUNTIF(M9:M58,"&gt;0")</f>
        <v>0</v>
      </c>
    </row>
    <row r="9" spans="1:13" s="112" customFormat="1" ht="18" customHeight="1" x14ac:dyDescent="0.15">
      <c r="A9" s="106">
        <f t="shared" ref="A9:A40" si="0">IFERROR(IF(AND(OR($C9=1,AND($C9&gt;1,$M9&gt;0)), OR(TRIM($D9)="",TRIM($E9)="",TRIM($F9)="")),1001,0),3)</f>
        <v>1001</v>
      </c>
      <c r="C9" s="118">
        <v>1</v>
      </c>
      <c r="D9" s="6"/>
      <c r="E9" s="7"/>
      <c r="F9" s="6"/>
      <c r="G9" s="1"/>
      <c r="H9" s="8"/>
      <c r="I9" s="1"/>
      <c r="J9" s="9"/>
      <c r="K9" s="6"/>
      <c r="M9" s="112">
        <f>COUNTA($D9:$F9,$H9,$J9:$K9)+IF(TRIM($G9)="",0,1)+IF(TRIM($I9)="",0,1)</f>
        <v>0</v>
      </c>
    </row>
    <row r="10" spans="1:13" s="112" customFormat="1" ht="18" customHeight="1" x14ac:dyDescent="0.15">
      <c r="A10" s="106">
        <f t="shared" si="0"/>
        <v>0</v>
      </c>
      <c r="B10" s="119"/>
      <c r="C10" s="120">
        <v>2</v>
      </c>
      <c r="D10" s="3"/>
      <c r="E10" s="2"/>
      <c r="F10" s="3"/>
      <c r="G10" s="2"/>
      <c r="H10" s="10"/>
      <c r="I10" s="2"/>
      <c r="J10" s="11"/>
      <c r="K10" s="3"/>
      <c r="M10" s="112">
        <f t="shared" ref="M10:M58" si="1">COUNTA($D10:$F10,$H10,$J10:$K10)+IF(TRIM($G10)="",0,1)+IF(TRIM($I10)="",0,1)</f>
        <v>0</v>
      </c>
    </row>
    <row r="11" spans="1:13" s="112" customFormat="1" ht="18" customHeight="1" x14ac:dyDescent="0.15">
      <c r="A11" s="106">
        <f t="shared" si="0"/>
        <v>0</v>
      </c>
      <c r="B11" s="119"/>
      <c r="C11" s="120">
        <v>3</v>
      </c>
      <c r="D11" s="3"/>
      <c r="E11" s="2"/>
      <c r="F11" s="3"/>
      <c r="G11" s="2"/>
      <c r="H11" s="10"/>
      <c r="I11" s="2"/>
      <c r="J11" s="11"/>
      <c r="K11" s="3"/>
      <c r="M11" s="112">
        <f t="shared" si="1"/>
        <v>0</v>
      </c>
    </row>
    <row r="12" spans="1:13" s="112" customFormat="1" ht="18" customHeight="1" x14ac:dyDescent="0.15">
      <c r="A12" s="106">
        <f t="shared" si="0"/>
        <v>0</v>
      </c>
      <c r="B12" s="119"/>
      <c r="C12" s="120">
        <v>4</v>
      </c>
      <c r="D12" s="3"/>
      <c r="E12" s="2"/>
      <c r="F12" s="3"/>
      <c r="G12" s="2"/>
      <c r="H12" s="10"/>
      <c r="I12" s="2"/>
      <c r="J12" s="11"/>
      <c r="K12" s="3"/>
      <c r="M12" s="112">
        <f t="shared" si="1"/>
        <v>0</v>
      </c>
    </row>
    <row r="13" spans="1:13" s="112" customFormat="1" ht="18" customHeight="1" x14ac:dyDescent="0.15">
      <c r="A13" s="106">
        <f t="shared" si="0"/>
        <v>0</v>
      </c>
      <c r="B13" s="119"/>
      <c r="C13" s="120">
        <v>5</v>
      </c>
      <c r="D13" s="3"/>
      <c r="E13" s="2"/>
      <c r="F13" s="3"/>
      <c r="G13" s="2"/>
      <c r="H13" s="10"/>
      <c r="I13" s="2"/>
      <c r="J13" s="11"/>
      <c r="K13" s="3"/>
      <c r="M13" s="112">
        <f t="shared" si="1"/>
        <v>0</v>
      </c>
    </row>
    <row r="14" spans="1:13" s="112" customFormat="1" ht="18" customHeight="1" x14ac:dyDescent="0.15">
      <c r="A14" s="106">
        <f t="shared" si="0"/>
        <v>0</v>
      </c>
      <c r="B14" s="119"/>
      <c r="C14" s="120">
        <v>6</v>
      </c>
      <c r="D14" s="3"/>
      <c r="E14" s="2"/>
      <c r="F14" s="3"/>
      <c r="G14" s="2"/>
      <c r="H14" s="10"/>
      <c r="I14" s="2"/>
      <c r="J14" s="11"/>
      <c r="K14" s="3"/>
      <c r="M14" s="112">
        <f t="shared" si="1"/>
        <v>0</v>
      </c>
    </row>
    <row r="15" spans="1:13" s="112" customFormat="1" ht="18" customHeight="1" x14ac:dyDescent="0.15">
      <c r="A15" s="106">
        <f t="shared" si="0"/>
        <v>0</v>
      </c>
      <c r="B15" s="119"/>
      <c r="C15" s="120">
        <v>7</v>
      </c>
      <c r="D15" s="3"/>
      <c r="E15" s="2"/>
      <c r="F15" s="3"/>
      <c r="G15" s="2"/>
      <c r="H15" s="10"/>
      <c r="I15" s="2"/>
      <c r="J15" s="11"/>
      <c r="K15" s="3"/>
      <c r="M15" s="112">
        <f t="shared" si="1"/>
        <v>0</v>
      </c>
    </row>
    <row r="16" spans="1:13" s="112" customFormat="1" ht="18" customHeight="1" x14ac:dyDescent="0.15">
      <c r="A16" s="106">
        <f t="shared" si="0"/>
        <v>0</v>
      </c>
      <c r="B16" s="119"/>
      <c r="C16" s="120">
        <v>8</v>
      </c>
      <c r="D16" s="3"/>
      <c r="E16" s="2"/>
      <c r="F16" s="3"/>
      <c r="G16" s="2"/>
      <c r="H16" s="10"/>
      <c r="I16" s="2"/>
      <c r="J16" s="11"/>
      <c r="K16" s="3"/>
      <c r="M16" s="112">
        <f t="shared" si="1"/>
        <v>0</v>
      </c>
    </row>
    <row r="17" spans="1:13" s="112" customFormat="1" ht="18" customHeight="1" x14ac:dyDescent="0.15">
      <c r="A17" s="106">
        <f t="shared" si="0"/>
        <v>0</v>
      </c>
      <c r="B17" s="119"/>
      <c r="C17" s="120">
        <v>9</v>
      </c>
      <c r="D17" s="3"/>
      <c r="E17" s="2"/>
      <c r="F17" s="3"/>
      <c r="G17" s="2"/>
      <c r="H17" s="10"/>
      <c r="I17" s="2"/>
      <c r="J17" s="11"/>
      <c r="K17" s="3"/>
      <c r="M17" s="112">
        <f t="shared" si="1"/>
        <v>0</v>
      </c>
    </row>
    <row r="18" spans="1:13" s="112" customFormat="1" ht="18" customHeight="1" x14ac:dyDescent="0.15">
      <c r="A18" s="106">
        <f t="shared" si="0"/>
        <v>0</v>
      </c>
      <c r="B18" s="119"/>
      <c r="C18" s="120">
        <v>10</v>
      </c>
      <c r="D18" s="3"/>
      <c r="E18" s="2"/>
      <c r="F18" s="3"/>
      <c r="G18" s="2"/>
      <c r="H18" s="10"/>
      <c r="I18" s="2"/>
      <c r="J18" s="11"/>
      <c r="K18" s="3"/>
      <c r="M18" s="112">
        <f t="shared" si="1"/>
        <v>0</v>
      </c>
    </row>
    <row r="19" spans="1:13" s="112" customFormat="1" ht="18" customHeight="1" x14ac:dyDescent="0.15">
      <c r="A19" s="106">
        <f t="shared" si="0"/>
        <v>0</v>
      </c>
      <c r="B19" s="119"/>
      <c r="C19" s="120">
        <v>11</v>
      </c>
      <c r="D19" s="3"/>
      <c r="E19" s="2"/>
      <c r="F19" s="3"/>
      <c r="G19" s="2"/>
      <c r="H19" s="10"/>
      <c r="I19" s="2"/>
      <c r="J19" s="11"/>
      <c r="K19" s="3"/>
      <c r="M19" s="112">
        <f t="shared" si="1"/>
        <v>0</v>
      </c>
    </row>
    <row r="20" spans="1:13" s="112" customFormat="1" ht="18" customHeight="1" x14ac:dyDescent="0.15">
      <c r="A20" s="106">
        <f t="shared" si="0"/>
        <v>0</v>
      </c>
      <c r="B20" s="119"/>
      <c r="C20" s="120">
        <v>12</v>
      </c>
      <c r="D20" s="3"/>
      <c r="E20" s="2"/>
      <c r="F20" s="3"/>
      <c r="G20" s="2"/>
      <c r="H20" s="10"/>
      <c r="I20" s="2"/>
      <c r="J20" s="11"/>
      <c r="K20" s="3"/>
      <c r="M20" s="112">
        <f t="shared" si="1"/>
        <v>0</v>
      </c>
    </row>
    <row r="21" spans="1:13" s="112" customFormat="1" ht="18" customHeight="1" x14ac:dyDescent="0.15">
      <c r="A21" s="106">
        <f t="shared" si="0"/>
        <v>0</v>
      </c>
      <c r="B21" s="119"/>
      <c r="C21" s="120">
        <v>13</v>
      </c>
      <c r="D21" s="3"/>
      <c r="E21" s="2"/>
      <c r="F21" s="3"/>
      <c r="G21" s="2"/>
      <c r="H21" s="10"/>
      <c r="I21" s="2"/>
      <c r="J21" s="11"/>
      <c r="K21" s="3"/>
      <c r="M21" s="112">
        <f t="shared" si="1"/>
        <v>0</v>
      </c>
    </row>
    <row r="22" spans="1:13" s="112" customFormat="1" ht="18" customHeight="1" x14ac:dyDescent="0.15">
      <c r="A22" s="106">
        <f t="shared" si="0"/>
        <v>0</v>
      </c>
      <c r="B22" s="119"/>
      <c r="C22" s="120">
        <v>14</v>
      </c>
      <c r="D22" s="3"/>
      <c r="E22" s="2"/>
      <c r="F22" s="3"/>
      <c r="G22" s="2"/>
      <c r="H22" s="10"/>
      <c r="I22" s="2"/>
      <c r="J22" s="11"/>
      <c r="K22" s="3"/>
      <c r="M22" s="112">
        <f t="shared" si="1"/>
        <v>0</v>
      </c>
    </row>
    <row r="23" spans="1:13" s="112" customFormat="1" ht="18" customHeight="1" x14ac:dyDescent="0.15">
      <c r="A23" s="106">
        <f t="shared" si="0"/>
        <v>0</v>
      </c>
      <c r="B23" s="119"/>
      <c r="C23" s="120">
        <v>15</v>
      </c>
      <c r="D23" s="3"/>
      <c r="E23" s="2"/>
      <c r="F23" s="3"/>
      <c r="G23" s="2"/>
      <c r="H23" s="10"/>
      <c r="I23" s="2"/>
      <c r="J23" s="11"/>
      <c r="K23" s="3"/>
      <c r="M23" s="112">
        <f t="shared" si="1"/>
        <v>0</v>
      </c>
    </row>
    <row r="24" spans="1:13" s="112" customFormat="1" ht="18" customHeight="1" x14ac:dyDescent="0.15">
      <c r="A24" s="106">
        <f t="shared" si="0"/>
        <v>0</v>
      </c>
      <c r="B24" s="119"/>
      <c r="C24" s="120">
        <v>16</v>
      </c>
      <c r="D24" s="3"/>
      <c r="E24" s="2"/>
      <c r="F24" s="3"/>
      <c r="G24" s="2"/>
      <c r="H24" s="10"/>
      <c r="I24" s="2"/>
      <c r="J24" s="11"/>
      <c r="K24" s="3"/>
      <c r="M24" s="112">
        <f t="shared" si="1"/>
        <v>0</v>
      </c>
    </row>
    <row r="25" spans="1:13" s="112" customFormat="1" ht="18" customHeight="1" x14ac:dyDescent="0.15">
      <c r="A25" s="106">
        <f t="shared" si="0"/>
        <v>0</v>
      </c>
      <c r="B25" s="119"/>
      <c r="C25" s="120">
        <v>17</v>
      </c>
      <c r="D25" s="3"/>
      <c r="E25" s="2"/>
      <c r="F25" s="3"/>
      <c r="G25" s="2"/>
      <c r="H25" s="10"/>
      <c r="I25" s="2"/>
      <c r="J25" s="11"/>
      <c r="K25" s="3"/>
      <c r="M25" s="112">
        <f t="shared" si="1"/>
        <v>0</v>
      </c>
    </row>
    <row r="26" spans="1:13" s="112" customFormat="1" ht="18" customHeight="1" x14ac:dyDescent="0.15">
      <c r="A26" s="106">
        <f t="shared" si="0"/>
        <v>0</v>
      </c>
      <c r="B26" s="119"/>
      <c r="C26" s="120">
        <v>18</v>
      </c>
      <c r="D26" s="3"/>
      <c r="E26" s="2"/>
      <c r="F26" s="3"/>
      <c r="G26" s="2"/>
      <c r="H26" s="10"/>
      <c r="I26" s="2"/>
      <c r="J26" s="11"/>
      <c r="K26" s="3"/>
      <c r="M26" s="112">
        <f t="shared" si="1"/>
        <v>0</v>
      </c>
    </row>
    <row r="27" spans="1:13" s="112" customFormat="1" ht="18" customHeight="1" x14ac:dyDescent="0.15">
      <c r="A27" s="106">
        <f t="shared" si="0"/>
        <v>0</v>
      </c>
      <c r="B27" s="119"/>
      <c r="C27" s="120">
        <v>19</v>
      </c>
      <c r="D27" s="3"/>
      <c r="E27" s="2"/>
      <c r="F27" s="3"/>
      <c r="G27" s="2"/>
      <c r="H27" s="10"/>
      <c r="I27" s="2"/>
      <c r="J27" s="11"/>
      <c r="K27" s="3"/>
      <c r="M27" s="112">
        <f t="shared" si="1"/>
        <v>0</v>
      </c>
    </row>
    <row r="28" spans="1:13" s="112" customFormat="1" ht="18" customHeight="1" x14ac:dyDescent="0.15">
      <c r="A28" s="106">
        <f t="shared" si="0"/>
        <v>0</v>
      </c>
      <c r="B28" s="119"/>
      <c r="C28" s="120">
        <v>20</v>
      </c>
      <c r="D28" s="3"/>
      <c r="E28" s="2"/>
      <c r="F28" s="3"/>
      <c r="G28" s="2"/>
      <c r="H28" s="10"/>
      <c r="I28" s="2"/>
      <c r="J28" s="11"/>
      <c r="K28" s="3"/>
      <c r="M28" s="112">
        <f t="shared" si="1"/>
        <v>0</v>
      </c>
    </row>
    <row r="29" spans="1:13" s="112" customFormat="1" ht="18" customHeight="1" x14ac:dyDescent="0.15">
      <c r="A29" s="106">
        <f t="shared" si="0"/>
        <v>0</v>
      </c>
      <c r="B29" s="119"/>
      <c r="C29" s="120">
        <v>21</v>
      </c>
      <c r="D29" s="3"/>
      <c r="E29" s="2"/>
      <c r="F29" s="3"/>
      <c r="G29" s="2"/>
      <c r="H29" s="10"/>
      <c r="I29" s="2"/>
      <c r="J29" s="11"/>
      <c r="K29" s="3"/>
      <c r="M29" s="112">
        <f t="shared" si="1"/>
        <v>0</v>
      </c>
    </row>
    <row r="30" spans="1:13" s="112" customFormat="1" ht="18" customHeight="1" x14ac:dyDescent="0.15">
      <c r="A30" s="106">
        <f t="shared" si="0"/>
        <v>0</v>
      </c>
      <c r="B30" s="119"/>
      <c r="C30" s="120">
        <v>22</v>
      </c>
      <c r="D30" s="3"/>
      <c r="E30" s="2"/>
      <c r="F30" s="3"/>
      <c r="G30" s="2"/>
      <c r="H30" s="10"/>
      <c r="I30" s="2"/>
      <c r="J30" s="11"/>
      <c r="K30" s="3"/>
      <c r="M30" s="112">
        <f t="shared" si="1"/>
        <v>0</v>
      </c>
    </row>
    <row r="31" spans="1:13" s="112" customFormat="1" ht="18" customHeight="1" x14ac:dyDescent="0.15">
      <c r="A31" s="106">
        <f t="shared" si="0"/>
        <v>0</v>
      </c>
      <c r="B31" s="119"/>
      <c r="C31" s="120">
        <v>23</v>
      </c>
      <c r="D31" s="3"/>
      <c r="E31" s="2"/>
      <c r="F31" s="3"/>
      <c r="G31" s="2"/>
      <c r="H31" s="10"/>
      <c r="I31" s="2"/>
      <c r="J31" s="11"/>
      <c r="K31" s="3"/>
      <c r="M31" s="112">
        <f t="shared" si="1"/>
        <v>0</v>
      </c>
    </row>
    <row r="32" spans="1:13" s="112" customFormat="1" ht="18" customHeight="1" x14ac:dyDescent="0.15">
      <c r="A32" s="106">
        <f t="shared" si="0"/>
        <v>0</v>
      </c>
      <c r="B32" s="119"/>
      <c r="C32" s="120">
        <v>24</v>
      </c>
      <c r="D32" s="3"/>
      <c r="E32" s="2"/>
      <c r="F32" s="3"/>
      <c r="G32" s="2"/>
      <c r="H32" s="10"/>
      <c r="I32" s="2"/>
      <c r="J32" s="11"/>
      <c r="K32" s="3"/>
      <c r="M32" s="112">
        <f t="shared" si="1"/>
        <v>0</v>
      </c>
    </row>
    <row r="33" spans="1:13" s="112" customFormat="1" ht="18" customHeight="1" x14ac:dyDescent="0.15">
      <c r="A33" s="106">
        <f t="shared" si="0"/>
        <v>0</v>
      </c>
      <c r="B33" s="119"/>
      <c r="C33" s="120">
        <v>25</v>
      </c>
      <c r="D33" s="3"/>
      <c r="E33" s="2"/>
      <c r="F33" s="3"/>
      <c r="G33" s="2"/>
      <c r="H33" s="10"/>
      <c r="I33" s="2"/>
      <c r="J33" s="11"/>
      <c r="K33" s="3"/>
      <c r="M33" s="112">
        <f t="shared" si="1"/>
        <v>0</v>
      </c>
    </row>
    <row r="34" spans="1:13" s="112" customFormat="1" ht="18" customHeight="1" x14ac:dyDescent="0.15">
      <c r="A34" s="106">
        <f t="shared" si="0"/>
        <v>0</v>
      </c>
      <c r="B34" s="119"/>
      <c r="C34" s="120">
        <v>26</v>
      </c>
      <c r="D34" s="3"/>
      <c r="E34" s="2"/>
      <c r="F34" s="3"/>
      <c r="G34" s="2"/>
      <c r="H34" s="10"/>
      <c r="I34" s="2"/>
      <c r="J34" s="11"/>
      <c r="K34" s="3"/>
      <c r="M34" s="112">
        <f t="shared" si="1"/>
        <v>0</v>
      </c>
    </row>
    <row r="35" spans="1:13" s="112" customFormat="1" ht="18" customHeight="1" x14ac:dyDescent="0.15">
      <c r="A35" s="106">
        <f t="shared" si="0"/>
        <v>0</v>
      </c>
      <c r="B35" s="119"/>
      <c r="C35" s="120">
        <v>27</v>
      </c>
      <c r="D35" s="3"/>
      <c r="E35" s="2"/>
      <c r="F35" s="3"/>
      <c r="G35" s="2"/>
      <c r="H35" s="10"/>
      <c r="I35" s="2"/>
      <c r="J35" s="11"/>
      <c r="K35" s="3"/>
      <c r="M35" s="112">
        <f t="shared" si="1"/>
        <v>0</v>
      </c>
    </row>
    <row r="36" spans="1:13" s="112" customFormat="1" ht="18" customHeight="1" x14ac:dyDescent="0.15">
      <c r="A36" s="106">
        <f t="shared" si="0"/>
        <v>0</v>
      </c>
      <c r="B36" s="119"/>
      <c r="C36" s="120">
        <v>28</v>
      </c>
      <c r="D36" s="3"/>
      <c r="E36" s="2"/>
      <c r="F36" s="3"/>
      <c r="G36" s="2"/>
      <c r="H36" s="10"/>
      <c r="I36" s="2"/>
      <c r="J36" s="11"/>
      <c r="K36" s="3"/>
      <c r="M36" s="112">
        <f t="shared" si="1"/>
        <v>0</v>
      </c>
    </row>
    <row r="37" spans="1:13" s="112" customFormat="1" ht="18" customHeight="1" x14ac:dyDescent="0.15">
      <c r="A37" s="106">
        <f t="shared" si="0"/>
        <v>0</v>
      </c>
      <c r="B37" s="119"/>
      <c r="C37" s="120">
        <v>29</v>
      </c>
      <c r="D37" s="3"/>
      <c r="E37" s="2"/>
      <c r="F37" s="3"/>
      <c r="G37" s="2"/>
      <c r="H37" s="10"/>
      <c r="I37" s="2"/>
      <c r="J37" s="11"/>
      <c r="K37" s="3"/>
      <c r="M37" s="112">
        <f t="shared" si="1"/>
        <v>0</v>
      </c>
    </row>
    <row r="38" spans="1:13" s="112" customFormat="1" ht="18" customHeight="1" x14ac:dyDescent="0.15">
      <c r="A38" s="106">
        <f t="shared" si="0"/>
        <v>0</v>
      </c>
      <c r="B38" s="119"/>
      <c r="C38" s="120">
        <v>30</v>
      </c>
      <c r="D38" s="3"/>
      <c r="E38" s="2"/>
      <c r="F38" s="3"/>
      <c r="G38" s="2"/>
      <c r="H38" s="10"/>
      <c r="I38" s="2"/>
      <c r="J38" s="11"/>
      <c r="K38" s="3"/>
      <c r="M38" s="112">
        <f t="shared" si="1"/>
        <v>0</v>
      </c>
    </row>
    <row r="39" spans="1:13" s="112" customFormat="1" ht="18" customHeight="1" x14ac:dyDescent="0.15">
      <c r="A39" s="106">
        <f t="shared" si="0"/>
        <v>0</v>
      </c>
      <c r="B39" s="119"/>
      <c r="C39" s="120">
        <v>31</v>
      </c>
      <c r="D39" s="3"/>
      <c r="E39" s="2"/>
      <c r="F39" s="3"/>
      <c r="G39" s="2"/>
      <c r="H39" s="10"/>
      <c r="I39" s="2"/>
      <c r="J39" s="11"/>
      <c r="K39" s="3"/>
      <c r="M39" s="112">
        <f t="shared" si="1"/>
        <v>0</v>
      </c>
    </row>
    <row r="40" spans="1:13" s="112" customFormat="1" ht="18" customHeight="1" x14ac:dyDescent="0.15">
      <c r="A40" s="106">
        <f t="shared" si="0"/>
        <v>0</v>
      </c>
      <c r="B40" s="119"/>
      <c r="C40" s="120">
        <v>32</v>
      </c>
      <c r="D40" s="3"/>
      <c r="E40" s="2"/>
      <c r="F40" s="3"/>
      <c r="G40" s="2"/>
      <c r="H40" s="10"/>
      <c r="I40" s="2"/>
      <c r="J40" s="11"/>
      <c r="K40" s="3"/>
      <c r="M40" s="112">
        <f t="shared" si="1"/>
        <v>0</v>
      </c>
    </row>
    <row r="41" spans="1:13" s="112" customFormat="1" ht="18" customHeight="1" x14ac:dyDescent="0.15">
      <c r="A41" s="106">
        <f t="shared" ref="A41:A58" si="2">IFERROR(IF(AND(OR($C41=1,AND($C41&gt;1,$M41&gt;0)), OR(TRIM($D41)="",TRIM($E41)="",TRIM($F41)="")),1001,0),3)</f>
        <v>0</v>
      </c>
      <c r="B41" s="119"/>
      <c r="C41" s="120">
        <v>33</v>
      </c>
      <c r="D41" s="3"/>
      <c r="E41" s="2"/>
      <c r="F41" s="3"/>
      <c r="G41" s="2"/>
      <c r="H41" s="10"/>
      <c r="I41" s="2"/>
      <c r="J41" s="11"/>
      <c r="K41" s="3"/>
      <c r="M41" s="112">
        <f t="shared" si="1"/>
        <v>0</v>
      </c>
    </row>
    <row r="42" spans="1:13" s="112" customFormat="1" ht="18" customHeight="1" x14ac:dyDescent="0.15">
      <c r="A42" s="106">
        <f t="shared" si="2"/>
        <v>0</v>
      </c>
      <c r="B42" s="119"/>
      <c r="C42" s="120">
        <v>34</v>
      </c>
      <c r="D42" s="3"/>
      <c r="E42" s="2"/>
      <c r="F42" s="3"/>
      <c r="G42" s="2"/>
      <c r="H42" s="10"/>
      <c r="I42" s="2"/>
      <c r="J42" s="11"/>
      <c r="K42" s="3"/>
      <c r="M42" s="112">
        <f t="shared" si="1"/>
        <v>0</v>
      </c>
    </row>
    <row r="43" spans="1:13" s="112" customFormat="1" ht="18" customHeight="1" x14ac:dyDescent="0.15">
      <c r="A43" s="106">
        <f t="shared" si="2"/>
        <v>0</v>
      </c>
      <c r="B43" s="119"/>
      <c r="C43" s="120">
        <v>35</v>
      </c>
      <c r="D43" s="3"/>
      <c r="E43" s="2"/>
      <c r="F43" s="3"/>
      <c r="G43" s="2"/>
      <c r="H43" s="10"/>
      <c r="I43" s="2"/>
      <c r="J43" s="11"/>
      <c r="K43" s="3"/>
      <c r="M43" s="112">
        <f t="shared" si="1"/>
        <v>0</v>
      </c>
    </row>
    <row r="44" spans="1:13" s="112" customFormat="1" ht="18" customHeight="1" x14ac:dyDescent="0.15">
      <c r="A44" s="106">
        <f t="shared" si="2"/>
        <v>0</v>
      </c>
      <c r="B44" s="119"/>
      <c r="C44" s="120">
        <v>36</v>
      </c>
      <c r="D44" s="3"/>
      <c r="E44" s="2"/>
      <c r="F44" s="3"/>
      <c r="G44" s="2"/>
      <c r="H44" s="10"/>
      <c r="I44" s="2"/>
      <c r="J44" s="11"/>
      <c r="K44" s="3"/>
      <c r="M44" s="112">
        <f t="shared" si="1"/>
        <v>0</v>
      </c>
    </row>
    <row r="45" spans="1:13" s="112" customFormat="1" ht="18" customHeight="1" x14ac:dyDescent="0.15">
      <c r="A45" s="106">
        <f t="shared" si="2"/>
        <v>0</v>
      </c>
      <c r="B45" s="119"/>
      <c r="C45" s="120">
        <v>37</v>
      </c>
      <c r="D45" s="3"/>
      <c r="E45" s="2"/>
      <c r="F45" s="3"/>
      <c r="G45" s="2"/>
      <c r="H45" s="10"/>
      <c r="I45" s="2"/>
      <c r="J45" s="11"/>
      <c r="K45" s="3"/>
      <c r="M45" s="112">
        <f t="shared" si="1"/>
        <v>0</v>
      </c>
    </row>
    <row r="46" spans="1:13" s="112" customFormat="1" ht="18" customHeight="1" x14ac:dyDescent="0.15">
      <c r="A46" s="106">
        <f t="shared" si="2"/>
        <v>0</v>
      </c>
      <c r="B46" s="119"/>
      <c r="C46" s="120">
        <v>38</v>
      </c>
      <c r="D46" s="3"/>
      <c r="E46" s="2"/>
      <c r="F46" s="3"/>
      <c r="G46" s="2"/>
      <c r="H46" s="10"/>
      <c r="I46" s="2"/>
      <c r="J46" s="11"/>
      <c r="K46" s="3"/>
      <c r="M46" s="112">
        <f t="shared" si="1"/>
        <v>0</v>
      </c>
    </row>
    <row r="47" spans="1:13" s="112" customFormat="1" ht="18" customHeight="1" x14ac:dyDescent="0.15">
      <c r="A47" s="106">
        <f t="shared" si="2"/>
        <v>0</v>
      </c>
      <c r="B47" s="119"/>
      <c r="C47" s="120">
        <v>39</v>
      </c>
      <c r="D47" s="3"/>
      <c r="E47" s="2"/>
      <c r="F47" s="3"/>
      <c r="G47" s="2"/>
      <c r="H47" s="10"/>
      <c r="I47" s="2"/>
      <c r="J47" s="11"/>
      <c r="K47" s="3"/>
      <c r="M47" s="112">
        <f t="shared" si="1"/>
        <v>0</v>
      </c>
    </row>
    <row r="48" spans="1:13" s="112" customFormat="1" ht="18" customHeight="1" x14ac:dyDescent="0.15">
      <c r="A48" s="106">
        <f t="shared" si="2"/>
        <v>0</v>
      </c>
      <c r="B48" s="119"/>
      <c r="C48" s="120">
        <v>40</v>
      </c>
      <c r="D48" s="3"/>
      <c r="E48" s="2"/>
      <c r="F48" s="3"/>
      <c r="G48" s="2"/>
      <c r="H48" s="10"/>
      <c r="I48" s="2"/>
      <c r="J48" s="11"/>
      <c r="K48" s="3"/>
      <c r="M48" s="112">
        <f t="shared" si="1"/>
        <v>0</v>
      </c>
    </row>
    <row r="49" spans="1:13" s="112" customFormat="1" ht="18" customHeight="1" x14ac:dyDescent="0.15">
      <c r="A49" s="106">
        <f t="shared" si="2"/>
        <v>0</v>
      </c>
      <c r="B49" s="119"/>
      <c r="C49" s="120">
        <v>41</v>
      </c>
      <c r="D49" s="3"/>
      <c r="E49" s="2"/>
      <c r="F49" s="3"/>
      <c r="G49" s="2"/>
      <c r="H49" s="10"/>
      <c r="I49" s="2"/>
      <c r="J49" s="11"/>
      <c r="K49" s="3"/>
      <c r="M49" s="112">
        <f t="shared" si="1"/>
        <v>0</v>
      </c>
    </row>
    <row r="50" spans="1:13" s="112" customFormat="1" ht="18" customHeight="1" x14ac:dyDescent="0.15">
      <c r="A50" s="106">
        <f t="shared" si="2"/>
        <v>0</v>
      </c>
      <c r="B50" s="119"/>
      <c r="C50" s="120">
        <v>42</v>
      </c>
      <c r="D50" s="3"/>
      <c r="E50" s="2"/>
      <c r="F50" s="3"/>
      <c r="G50" s="2"/>
      <c r="H50" s="10"/>
      <c r="I50" s="2"/>
      <c r="J50" s="11"/>
      <c r="K50" s="3"/>
      <c r="M50" s="112">
        <f t="shared" si="1"/>
        <v>0</v>
      </c>
    </row>
    <row r="51" spans="1:13" s="112" customFormat="1" ht="18" customHeight="1" x14ac:dyDescent="0.15">
      <c r="A51" s="106">
        <f t="shared" si="2"/>
        <v>0</v>
      </c>
      <c r="B51" s="119"/>
      <c r="C51" s="120">
        <v>43</v>
      </c>
      <c r="D51" s="3"/>
      <c r="E51" s="2"/>
      <c r="F51" s="3"/>
      <c r="G51" s="2"/>
      <c r="H51" s="10"/>
      <c r="I51" s="2"/>
      <c r="J51" s="11"/>
      <c r="K51" s="3"/>
      <c r="M51" s="112">
        <f t="shared" si="1"/>
        <v>0</v>
      </c>
    </row>
    <row r="52" spans="1:13" s="112" customFormat="1" ht="18" customHeight="1" x14ac:dyDescent="0.15">
      <c r="A52" s="106">
        <f t="shared" si="2"/>
        <v>0</v>
      </c>
      <c r="B52" s="119"/>
      <c r="C52" s="120">
        <v>44</v>
      </c>
      <c r="D52" s="3"/>
      <c r="E52" s="2"/>
      <c r="F52" s="3"/>
      <c r="G52" s="2"/>
      <c r="H52" s="10"/>
      <c r="I52" s="2"/>
      <c r="J52" s="11"/>
      <c r="K52" s="3"/>
      <c r="M52" s="112">
        <f t="shared" si="1"/>
        <v>0</v>
      </c>
    </row>
    <row r="53" spans="1:13" s="112" customFormat="1" ht="18" customHeight="1" x14ac:dyDescent="0.15">
      <c r="A53" s="106">
        <f t="shared" si="2"/>
        <v>0</v>
      </c>
      <c r="B53" s="119"/>
      <c r="C53" s="120">
        <v>45</v>
      </c>
      <c r="D53" s="3"/>
      <c r="E53" s="2"/>
      <c r="F53" s="3"/>
      <c r="G53" s="2"/>
      <c r="H53" s="10"/>
      <c r="I53" s="2"/>
      <c r="J53" s="11"/>
      <c r="K53" s="3"/>
      <c r="M53" s="112">
        <f t="shared" si="1"/>
        <v>0</v>
      </c>
    </row>
    <row r="54" spans="1:13" s="112" customFormat="1" ht="18" customHeight="1" x14ac:dyDescent="0.15">
      <c r="A54" s="106">
        <f t="shared" si="2"/>
        <v>0</v>
      </c>
      <c r="B54" s="119"/>
      <c r="C54" s="120">
        <v>46</v>
      </c>
      <c r="D54" s="3"/>
      <c r="E54" s="2"/>
      <c r="F54" s="3"/>
      <c r="G54" s="2"/>
      <c r="H54" s="10"/>
      <c r="I54" s="2"/>
      <c r="J54" s="11"/>
      <c r="K54" s="3"/>
      <c r="M54" s="112">
        <f t="shared" si="1"/>
        <v>0</v>
      </c>
    </row>
    <row r="55" spans="1:13" s="112" customFormat="1" ht="18" customHeight="1" x14ac:dyDescent="0.15">
      <c r="A55" s="106">
        <f t="shared" si="2"/>
        <v>0</v>
      </c>
      <c r="B55" s="119"/>
      <c r="C55" s="120">
        <v>47</v>
      </c>
      <c r="D55" s="3"/>
      <c r="E55" s="2"/>
      <c r="F55" s="3"/>
      <c r="G55" s="2"/>
      <c r="H55" s="10"/>
      <c r="I55" s="2"/>
      <c r="J55" s="11"/>
      <c r="K55" s="3"/>
      <c r="M55" s="112">
        <f t="shared" si="1"/>
        <v>0</v>
      </c>
    </row>
    <row r="56" spans="1:13" s="112" customFormat="1" ht="18" customHeight="1" x14ac:dyDescent="0.15">
      <c r="A56" s="106">
        <f t="shared" si="2"/>
        <v>0</v>
      </c>
      <c r="B56" s="119"/>
      <c r="C56" s="120">
        <v>48</v>
      </c>
      <c r="D56" s="3"/>
      <c r="E56" s="2"/>
      <c r="F56" s="3"/>
      <c r="G56" s="2"/>
      <c r="H56" s="10"/>
      <c r="I56" s="2"/>
      <c r="J56" s="11"/>
      <c r="K56" s="3"/>
      <c r="M56" s="112">
        <f t="shared" si="1"/>
        <v>0</v>
      </c>
    </row>
    <row r="57" spans="1:13" s="112" customFormat="1" ht="18" customHeight="1" x14ac:dyDescent="0.15">
      <c r="A57" s="106">
        <f t="shared" si="2"/>
        <v>0</v>
      </c>
      <c r="B57" s="119"/>
      <c r="C57" s="120">
        <v>49</v>
      </c>
      <c r="D57" s="3"/>
      <c r="E57" s="2"/>
      <c r="F57" s="3"/>
      <c r="G57" s="2"/>
      <c r="H57" s="10"/>
      <c r="I57" s="2"/>
      <c r="J57" s="11"/>
      <c r="K57" s="3"/>
      <c r="M57" s="112">
        <f t="shared" si="1"/>
        <v>0</v>
      </c>
    </row>
    <row r="58" spans="1:13" s="112" customFormat="1" ht="18" customHeight="1" x14ac:dyDescent="0.15">
      <c r="A58" s="106">
        <f t="shared" si="2"/>
        <v>0</v>
      </c>
      <c r="B58" s="119"/>
      <c r="C58" s="121">
        <v>50</v>
      </c>
      <c r="D58" s="5"/>
      <c r="E58" s="4"/>
      <c r="F58" s="5"/>
      <c r="G58" s="4"/>
      <c r="H58" s="12"/>
      <c r="I58" s="4"/>
      <c r="J58" s="13"/>
      <c r="K58" s="5"/>
      <c r="M58" s="112">
        <f t="shared" si="1"/>
        <v>0</v>
      </c>
    </row>
  </sheetData>
  <sheetProtection algorithmName="SHA-512" hashValue="PBKOXiitFfBOp1kpGrCX79QQzjhvIsdDIqLCf7DBJhTofTPWfBci1cJttMy88LSTyMGavghgyWytvJgL3jaMKA==" saltValue="GA1UGg8g1liFETCZQ8nwWQ==" spinCount="100000" sheet="1" objects="1" scenarios="1"/>
  <mergeCells count="2">
    <mergeCell ref="C3:K3"/>
    <mergeCell ref="C4:K4"/>
  </mergeCells>
  <phoneticPr fontId="4"/>
  <conditionalFormatting sqref="D9:D58">
    <cfRule type="expression" dxfId="2" priority="3" stopIfTrue="1">
      <formula>AND($A9&lt;&gt;0, TRIM($D9)="")</formula>
    </cfRule>
  </conditionalFormatting>
  <conditionalFormatting sqref="E9:E58">
    <cfRule type="expression" dxfId="1" priority="2" stopIfTrue="1">
      <formula>AND($A9&lt;&gt;0, TRIM($E9)="")</formula>
    </cfRule>
  </conditionalFormatting>
  <conditionalFormatting sqref="F9:F58">
    <cfRule type="expression" dxfId="0" priority="1" stopIfTrue="1">
      <formula>AND($A9&lt;&gt;0, TRIM($F9)="")</formula>
    </cfRule>
  </conditionalFormatting>
  <dataValidations count="8">
    <dataValidation errorStyle="warning" imeMode="hiragana" allowBlank="1" showInputMessage="1" showErrorMessage="1" sqref="D9:D58"/>
    <dataValidation errorStyle="warning" imeMode="hiragana" allowBlank="1" showInputMessage="1" showErrorMessage="1" sqref="E9:E58"/>
    <dataValidation errorStyle="warning" imeMode="fullKatakana" allowBlank="1" showInputMessage="1" showErrorMessage="1" sqref="F9:F58"/>
    <dataValidation type="list" imeMode="halfAlpha" allowBlank="1" showInputMessage="1" showErrorMessage="1" error="リストから選択してください" sqref="G9:G58">
      <formula1>"男,女,　"</formula1>
    </dataValidation>
    <dataValidation type="date" imeMode="halfAlpha" allowBlank="1" showInputMessage="1" showErrorMessage="1" error="有効な日付を入力してください" sqref="H9:H58">
      <formula1>92</formula1>
      <formula2>73415</formula2>
    </dataValidation>
    <dataValidation type="list" imeMode="halfAlpha" allowBlank="1" showInputMessage="1" showErrorMessage="1" error="リストから選択してください" sqref="I9:I58">
      <formula1>"常勤,非常勤,　"</formula1>
    </dataValidation>
    <dataValidation errorStyle="warning" imeMode="hiragana" allowBlank="1" showInputMessage="1" showErrorMessage="1" sqref="J9:J58"/>
    <dataValidation errorStyle="warning" imeMode="hiragana" allowBlank="1" showInputMessage="1" showErrorMessage="1" sqref="K9:K58"/>
  </dataValidations>
  <pageMargins left="0.43307086614173229" right="0.35433070866141736" top="0.51181102362204722" bottom="0.31496062992125984" header="0.31496062992125984" footer="0.31496062992125984"/>
  <pageSetup paperSize="9" scale="65" orientation="portrait" r:id="rId1"/>
  <headerFooter>
    <oddHeader>&amp;R&amp;8&amp;P/&amp;N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7"/>
  <sheetViews>
    <sheetView zoomScaleNormal="100" workbookViewId="0"/>
  </sheetViews>
  <sheetFormatPr defaultRowHeight="13.5" x14ac:dyDescent="0.15"/>
  <cols>
    <col min="1" max="1" width="4.5" style="37" bestFit="1" customWidth="1"/>
    <col min="2" max="2" width="23.5" style="37" customWidth="1"/>
    <col min="3" max="3" width="43.625" style="37" customWidth="1"/>
    <col min="4" max="16384" width="9" style="37"/>
  </cols>
  <sheetData>
    <row r="1" spans="1:1" x14ac:dyDescent="0.15">
      <c r="A1" s="37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37" t="str">
        <f>"@神奈川県@和歌山県@鹿児島県@"</f>
        <v>@神奈川県@和歌山県@鹿児島県@</v>
      </c>
    </row>
    <row r="3" spans="1:1" x14ac:dyDescent="0.15">
      <c r="A3" s="37" t="s">
        <v>369</v>
      </c>
    </row>
    <row r="4" spans="1:1" x14ac:dyDescent="0.15">
      <c r="A4" s="37" t="s">
        <v>370</v>
      </c>
    </row>
    <row r="6" spans="1:1" x14ac:dyDescent="0.15">
      <c r="A6" s="37" t="s">
        <v>339</v>
      </c>
    </row>
    <row r="7" spans="1:1" x14ac:dyDescent="0.15">
      <c r="A7" s="37" t="s">
        <v>329</v>
      </c>
    </row>
  </sheetData>
  <sheetProtection algorithmName="SHA-512" hashValue="nNPzj01guw5C5j1JdGcZPq3susGytSCLtgi3CkMJLi+wmstLt4/moPXGcsbU9BNK6n1aaouoqsWQNOLatcvQtg==" saltValue="5HLz09ep+/G4dPEwIApHRg==" spinCount="100000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入力シート</vt:lpstr>
      <vt:lpstr>役員情報入力シート</vt:lpstr>
      <vt:lpstr>settings</vt:lpstr>
      <vt:lpstr>入力シート!Print_Titles</vt:lpstr>
      <vt:lpstr>役員情報入力シート!Print_Titles</vt:lpstr>
      <vt:lpstr>希望</vt:lpstr>
      <vt:lpstr>都道府県3</vt:lpstr>
      <vt:lpstr>都道府県4</vt:lpstr>
      <vt:lpstr>日付例</vt:lpstr>
      <vt:lpstr>日付例_s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高柳 勝郎</cp:lastModifiedBy>
  <cp:lastPrinted>2024-09-26T07:12:50Z</cp:lastPrinted>
  <dcterms:modified xsi:type="dcterms:W3CDTF">2024-09-26T07:13:32Z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da352755-d184-4e6b-9006-b2a67efa59d5</vt:lpwstr>
  </property>
</Properties>
</file>