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d:\develop\bid_entry\07申請書\doc\ver9\reg_common\"/>
    </mc:Choice>
  </mc:AlternateContent>
  <xr:revisionPtr revIDLastSave="0" documentId="13_ncr:1_{719B5194-93BE-49EB-90B2-61B523EF20A6}" xr6:coauthVersionLast="47" xr6:coauthVersionMax="47" xr10:uidLastSave="{00000000-0000-0000-0000-000000000000}"/>
  <workbookProtection workbookAlgorithmName="SHA-512" workbookHashValue="ne600hYtcEy/7Omoggw7H+mLKZaZchJ6SQ023Lytuvr/EmPGjmHf4V9hUK4GZ+VrRDLT/bOs0Sfuj9dtM/k1yA==" workbookSaltValue="Y8q6F3vuLmUgX2nDIxQn4w==" workbookSpinCount="100000" lockStructure="1"/>
  <bookViews>
    <workbookView xWindow="345" yWindow="810" windowWidth="17025" windowHeight="14595" tabRatio="601" xr2:uid="{00000000-000D-0000-FFFF-FFFF00000000}"/>
  </bookViews>
  <sheets>
    <sheet name="入力シート" sheetId="7" r:id="rId1"/>
    <sheet name="役員情報入力シート" sheetId="13" r:id="rId2"/>
    <sheet name="settings" sheetId="8" state="hidden" r:id="rId3"/>
  </sheets>
  <definedNames>
    <definedName name="_xlnm.Print_Titles" localSheetId="0">入力シート!$1:$1</definedName>
    <definedName name="_xlnm.Print_Titles" localSheetId="1">役員情報入力シート!$8:$8</definedName>
    <definedName name="希望">入力シート!$A$229</definedName>
    <definedName name="都道府県3">settings!$A$1</definedName>
    <definedName name="都道府県4">settings!$A$2</definedName>
    <definedName name="日付例">settings!$A$3</definedName>
    <definedName name="日付例_s">settings!$A$4</definedName>
  </definedNames>
  <calcPr calcId="191029"/>
  <customWorkbookViews>
    <customWorkbookView name="test" guid="{3507C3F8-0422-4E81-9529-F142BF164EC9}" includePrintSettings="0" maximized="1" xWindow="-8" yWindow="-8" windowWidth="1382" windowHeight="744"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3" l="1"/>
  <c r="A10" i="13"/>
  <c r="A11" i="13"/>
  <c r="A12" i="13"/>
  <c r="A13" i="13"/>
  <c r="A14" i="13"/>
  <c r="A15" i="13"/>
  <c r="A16" i="13"/>
  <c r="A17" i="13"/>
  <c r="A332" i="7" s="1"/>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325" i="7"/>
  <c r="A324" i="7"/>
  <c r="A319" i="7"/>
  <c r="A318" i="7"/>
  <c r="A317" i="7"/>
  <c r="A316" i="7"/>
  <c r="A315" i="7"/>
  <c r="A314" i="7"/>
  <c r="A308" i="7"/>
  <c r="A307" i="7"/>
  <c r="A306" i="7"/>
  <c r="A305" i="7"/>
  <c r="A304" i="7"/>
  <c r="A303" i="7"/>
  <c r="A298" i="7"/>
  <c r="A296" i="7"/>
  <c r="A289" i="7"/>
  <c r="A278" i="7"/>
  <c r="A277" i="7"/>
  <c r="A276" i="7"/>
  <c r="A275" i="7"/>
  <c r="A274" i="7"/>
  <c r="A273" i="7"/>
  <c r="A272" i="7"/>
  <c r="A271" i="7"/>
  <c r="A270" i="7"/>
  <c r="A268" i="7"/>
  <c r="A267" i="7"/>
  <c r="A266" i="7"/>
  <c r="A265" i="7"/>
  <c r="A264" i="7"/>
  <c r="A263" i="7"/>
  <c r="A262" i="7"/>
  <c r="A261" i="7"/>
  <c r="A260" i="7"/>
  <c r="A259" i="7"/>
  <c r="A258" i="7"/>
  <c r="A257" i="7"/>
  <c r="A256" i="7"/>
  <c r="A255" i="7"/>
  <c r="A254" i="7"/>
  <c r="A253" i="7"/>
  <c r="A252" i="7"/>
  <c r="A251" i="7"/>
  <c r="A250" i="7"/>
  <c r="A249" i="7"/>
  <c r="A248" i="7"/>
  <c r="A233" i="7"/>
  <c r="A232" i="7"/>
  <c r="A231" i="7"/>
  <c r="A230" i="7"/>
  <c r="A229" i="7"/>
  <c r="A161" i="7"/>
  <c r="A159" i="7"/>
  <c r="A157" i="7"/>
  <c r="A153" i="7"/>
  <c r="A151" i="7"/>
  <c r="A149" i="7"/>
  <c r="A120" i="7"/>
  <c r="A118" i="7"/>
  <c r="A116" i="7"/>
  <c r="A114" i="7"/>
  <c r="A112" i="7"/>
  <c r="A87" i="7"/>
  <c r="A85" i="7"/>
  <c r="A83" i="7"/>
  <c r="A81" i="7"/>
  <c r="A79" i="7"/>
  <c r="A77" i="7"/>
  <c r="A75" i="7"/>
  <c r="A73" i="7"/>
  <c r="A71" i="7"/>
  <c r="A69" i="7"/>
  <c r="A63" i="7"/>
  <c r="A42" i="7"/>
  <c r="A40" i="7"/>
  <c r="A36" i="7"/>
  <c r="A34" i="7"/>
  <c r="A32" i="7"/>
  <c r="A30" i="7"/>
  <c r="A28" i="7"/>
  <c r="A26" i="7"/>
  <c r="A24" i="7"/>
  <c r="A22" i="7"/>
  <c r="A20" i="7"/>
  <c r="M58" i="13"/>
  <c r="M57" i="13"/>
  <c r="M56" i="13"/>
  <c r="M55" i="13"/>
  <c r="M54" i="13"/>
  <c r="M53" i="13"/>
  <c r="M52" i="13"/>
  <c r="M51" i="13"/>
  <c r="M50" i="13"/>
  <c r="M49" i="13"/>
  <c r="M48" i="13"/>
  <c r="M47" i="13"/>
  <c r="M46" i="13"/>
  <c r="M45" i="13"/>
  <c r="M44" i="13"/>
  <c r="M43" i="13"/>
  <c r="M42" i="13"/>
  <c r="M41" i="13"/>
  <c r="M40" i="13"/>
  <c r="M39" i="13"/>
  <c r="M38" i="13"/>
  <c r="M37" i="13"/>
  <c r="M36" i="13"/>
  <c r="M35" i="13"/>
  <c r="M34" i="13"/>
  <c r="M33" i="13"/>
  <c r="M32" i="13"/>
  <c r="M31" i="13"/>
  <c r="M30" i="13"/>
  <c r="M29" i="13"/>
  <c r="M28" i="13"/>
  <c r="M27" i="13"/>
  <c r="M26" i="13"/>
  <c r="M25" i="13"/>
  <c r="M24" i="13"/>
  <c r="M23" i="13"/>
  <c r="M22" i="13"/>
  <c r="M21" i="13"/>
  <c r="M20" i="13"/>
  <c r="M19" i="13"/>
  <c r="M18" i="13"/>
  <c r="M17" i="13"/>
  <c r="M16" i="13"/>
  <c r="M15" i="13"/>
  <c r="M14" i="13"/>
  <c r="M13" i="13"/>
  <c r="M8" i="13" s="1"/>
  <c r="M12" i="13"/>
  <c r="M11" i="13"/>
  <c r="M10" i="13"/>
  <c r="M9" i="13"/>
  <c r="H8" i="13"/>
  <c r="J299" i="7" l="1"/>
  <c r="J297" i="7"/>
  <c r="S309" i="7" l="1"/>
  <c r="R229" i="7" l="1"/>
  <c r="D231" i="7" l="1"/>
  <c r="D232" i="7" s="1"/>
  <c r="D233" i="7" s="1"/>
  <c r="D234" i="7" s="1"/>
  <c r="D235" i="7" s="1"/>
  <c r="D236" i="7" s="1"/>
  <c r="D237" i="7" s="1"/>
  <c r="D238" i="7" s="1"/>
  <c r="D239" i="7" s="1"/>
  <c r="D240" i="7" s="1"/>
  <c r="D241" i="7" s="1"/>
  <c r="D242" i="7" s="1"/>
  <c r="D243" i="7" s="1"/>
  <c r="D244" i="7" s="1"/>
  <c r="D245" i="7" s="1"/>
  <c r="D246" i="7" s="1"/>
  <c r="D247" i="7" s="1"/>
  <c r="D248" i="7" s="1"/>
  <c r="D249" i="7" s="1"/>
  <c r="D250" i="7" s="1"/>
  <c r="D251" i="7" s="1"/>
  <c r="D252" i="7" s="1"/>
  <c r="D253" i="7" s="1"/>
  <c r="D254" i="7" s="1"/>
  <c r="D255" i="7" s="1"/>
  <c r="D256" i="7" s="1"/>
  <c r="D257" i="7" s="1"/>
  <c r="D258" i="7" s="1"/>
  <c r="D259" i="7" s="1"/>
  <c r="D260" i="7" s="1"/>
  <c r="D261" i="7" s="1"/>
  <c r="D262" i="7" s="1"/>
  <c r="D263" i="7" s="1"/>
  <c r="D264" i="7" s="1"/>
  <c r="D265" i="7" s="1"/>
  <c r="D266" i="7" s="1"/>
  <c r="D267" i="7" s="1"/>
  <c r="D268" i="7" s="1"/>
  <c r="D269" i="7" s="1"/>
  <c r="D270" i="7" s="1"/>
  <c r="D271" i="7" s="1"/>
  <c r="D272" i="7" s="1"/>
  <c r="D273" i="7" s="1"/>
  <c r="D274" i="7" s="1"/>
  <c r="D275" i="7" s="1"/>
  <c r="D276" i="7" s="1"/>
  <c r="D277" i="7" s="1"/>
  <c r="D278" i="7" s="1"/>
  <c r="D279" i="7" s="1"/>
  <c r="D280" i="7" s="1"/>
  <c r="D281" i="7" s="1"/>
  <c r="I172" i="7" l="1"/>
  <c r="D184" i="7" l="1"/>
  <c r="D185" i="7" s="1"/>
  <c r="D186" i="7" s="1"/>
  <c r="D187" i="7" s="1"/>
  <c r="D188" i="7" s="1"/>
  <c r="D189" i="7" s="1"/>
  <c r="D190" i="7" s="1"/>
  <c r="D191" i="7" s="1"/>
  <c r="D192" i="7" s="1"/>
  <c r="D193" i="7" s="1"/>
  <c r="D194" i="7" s="1"/>
  <c r="D195" i="7" s="1"/>
  <c r="D196" i="7" s="1"/>
  <c r="D197" i="7" s="1"/>
  <c r="D198" i="7" s="1"/>
  <c r="D199" i="7" s="1"/>
  <c r="D200" i="7" s="1"/>
  <c r="D201" i="7" s="1"/>
  <c r="D202" i="7" s="1"/>
  <c r="D203" i="7" s="1"/>
  <c r="D204" i="7" s="1"/>
  <c r="D205" i="7" s="1"/>
  <c r="D206" i="7" s="1"/>
  <c r="D207" i="7" s="1"/>
  <c r="D208" i="7" s="1"/>
  <c r="D209" i="7" s="1"/>
  <c r="D210" i="7" s="1"/>
  <c r="O183" i="7" l="1"/>
  <c r="O184" i="7" s="1"/>
  <c r="O185" i="7" s="1"/>
  <c r="O186" i="7" s="1"/>
  <c r="O187" i="7" s="1"/>
  <c r="O188" i="7" s="1"/>
  <c r="O189" i="7" s="1"/>
  <c r="O190" i="7" s="1"/>
  <c r="O191" i="7" s="1"/>
  <c r="O192" i="7" s="1"/>
  <c r="O193" i="7" s="1"/>
  <c r="O194" i="7" s="1"/>
  <c r="O195" i="7" s="1"/>
  <c r="O196" i="7" s="1"/>
  <c r="O197" i="7" s="1"/>
  <c r="D211" i="7"/>
  <c r="D212" i="7" s="1"/>
  <c r="D213" i="7" s="1"/>
  <c r="D214" i="7" s="1"/>
  <c r="O198" i="7" l="1"/>
  <c r="O199" i="7" s="1"/>
  <c r="O200" i="7" s="1"/>
  <c r="O201" i="7" s="1"/>
  <c r="O202" i="7" s="1"/>
  <c r="O203" i="7" s="1"/>
  <c r="O204" i="7" s="1"/>
  <c r="O205" i="7" s="1"/>
  <c r="O206" i="7" s="1"/>
  <c r="O207" i="7" s="1"/>
  <c r="O208" i="7" s="1"/>
  <c r="O209" i="7" s="1"/>
  <c r="O210" i="7" s="1"/>
  <c r="O211" i="7" s="1"/>
  <c r="O212" i="7" s="1"/>
  <c r="O213" i="7" s="1"/>
  <c r="O214" i="7" s="1"/>
  <c r="A2" i="8"/>
  <c r="A1" i="8"/>
  <c r="P309" i="7" l="1"/>
  <c r="K309" i="7"/>
</calcChain>
</file>

<file path=xl/sharedStrings.xml><?xml version="1.0" encoding="utf-8"?>
<sst xmlns="http://schemas.openxmlformats.org/spreadsheetml/2006/main" count="361" uniqueCount="265">
  <si>
    <t>郵便番号</t>
    <rPh sb="0" eb="4">
      <t>ユウビンバンゴウ</t>
    </rPh>
    <phoneticPr fontId="6"/>
  </si>
  <si>
    <t>所在地</t>
    <rPh sb="0" eb="3">
      <t>ショザイチ</t>
    </rPh>
    <phoneticPr fontId="6"/>
  </si>
  <si>
    <t>商号又は名称カナ</t>
    <rPh sb="0" eb="2">
      <t>ショウゴウ</t>
    </rPh>
    <rPh sb="2" eb="3">
      <t>マタ</t>
    </rPh>
    <rPh sb="4" eb="6">
      <t>メイショウ</t>
    </rPh>
    <phoneticPr fontId="6"/>
  </si>
  <si>
    <t>商号又は名称</t>
    <rPh sb="0" eb="2">
      <t>ショウゴウ</t>
    </rPh>
    <rPh sb="2" eb="3">
      <t>マタ</t>
    </rPh>
    <rPh sb="4" eb="6">
      <t>メイショウ</t>
    </rPh>
    <phoneticPr fontId="6"/>
  </si>
  <si>
    <t>代表者氏名カナ</t>
    <rPh sb="0" eb="3">
      <t>ダイヒョウシャ</t>
    </rPh>
    <rPh sb="3" eb="5">
      <t>シメイ</t>
    </rPh>
    <phoneticPr fontId="6"/>
  </si>
  <si>
    <t>代表者氏名</t>
    <rPh sb="0" eb="3">
      <t>ダイヒョウシャ</t>
    </rPh>
    <rPh sb="3" eb="5">
      <t>シメイ</t>
    </rPh>
    <phoneticPr fontId="6"/>
  </si>
  <si>
    <t>電話番号</t>
    <rPh sb="0" eb="2">
      <t>デンワ</t>
    </rPh>
    <rPh sb="2" eb="4">
      <t>バンゴウ</t>
    </rPh>
    <phoneticPr fontId="6"/>
  </si>
  <si>
    <t>ＦＡＸ番号</t>
    <rPh sb="3" eb="5">
      <t>バンゴウ</t>
    </rPh>
    <phoneticPr fontId="6"/>
  </si>
  <si>
    <t>担当者部署</t>
    <rPh sb="0" eb="3">
      <t>タントウシャ</t>
    </rPh>
    <rPh sb="3" eb="5">
      <t>ブショ</t>
    </rPh>
    <phoneticPr fontId="6"/>
  </si>
  <si>
    <t>E-mailアドレス</t>
    <phoneticPr fontId="6"/>
  </si>
  <si>
    <t>全角カタカナで入力してください。姓と名は１文字分空けてください。</t>
    <phoneticPr fontId="5"/>
  </si>
  <si>
    <t>姓と名は１文字分空けてください。</t>
    <phoneticPr fontId="5"/>
  </si>
  <si>
    <t>測量</t>
    <rPh sb="0" eb="2">
      <t>ソクリョウ</t>
    </rPh>
    <phoneticPr fontId="6"/>
  </si>
  <si>
    <t>業務区分</t>
    <rPh sb="0" eb="2">
      <t>ギョウム</t>
    </rPh>
    <rPh sb="2" eb="4">
      <t>クブン</t>
    </rPh>
    <phoneticPr fontId="5"/>
  </si>
  <si>
    <t>合計</t>
    <rPh sb="0" eb="2">
      <t>ゴウケイ</t>
    </rPh>
    <phoneticPr fontId="6"/>
  </si>
  <si>
    <t>から</t>
    <phoneticPr fontId="5"/>
  </si>
  <si>
    <t>まで</t>
    <phoneticPr fontId="5"/>
  </si>
  <si>
    <t>建築関係建設コンサルタント業務</t>
    <rPh sb="0" eb="2">
      <t>ケンチク</t>
    </rPh>
    <rPh sb="13" eb="15">
      <t>ギョウム</t>
    </rPh>
    <phoneticPr fontId="5"/>
  </si>
  <si>
    <t>常勤職員の数</t>
    <rPh sb="0" eb="2">
      <t>ジョウキン</t>
    </rPh>
    <rPh sb="2" eb="4">
      <t>ショクイン</t>
    </rPh>
    <rPh sb="5" eb="6">
      <t>カズ</t>
    </rPh>
    <phoneticPr fontId="5"/>
  </si>
  <si>
    <t>項目名</t>
    <rPh sb="0" eb="2">
      <t>コウモク</t>
    </rPh>
    <rPh sb="2" eb="3">
      <t>メイ</t>
    </rPh>
    <phoneticPr fontId="5"/>
  </si>
  <si>
    <t>希望</t>
    <rPh sb="0" eb="2">
      <t>キボウ</t>
    </rPh>
    <phoneticPr fontId="5"/>
  </si>
  <si>
    <t>代表者役職</t>
    <rPh sb="0" eb="3">
      <t>ダイヒョウシャ</t>
    </rPh>
    <rPh sb="3" eb="5">
      <t>ヤクショク</t>
    </rPh>
    <phoneticPr fontId="6"/>
  </si>
  <si>
    <t>土木関係建設コンサルタント業務</t>
    <rPh sb="0" eb="2">
      <t>ドボク</t>
    </rPh>
    <rPh sb="2" eb="4">
      <t>カンケイ</t>
    </rPh>
    <rPh sb="4" eb="6">
      <t>ケンセツ</t>
    </rPh>
    <rPh sb="13" eb="15">
      <t>ギョウム</t>
    </rPh>
    <phoneticPr fontId="5"/>
  </si>
  <si>
    <t>地質調査業務</t>
    <rPh sb="0" eb="2">
      <t>チシツ</t>
    </rPh>
    <rPh sb="2" eb="4">
      <t>チョウサ</t>
    </rPh>
    <rPh sb="4" eb="6">
      <t>ギョウム</t>
    </rPh>
    <phoneticPr fontId="6"/>
  </si>
  <si>
    <t>その他</t>
    <rPh sb="2" eb="3">
      <t>タ</t>
    </rPh>
    <phoneticPr fontId="6"/>
  </si>
  <si>
    <t>都道府県から入力してください。</t>
    <rPh sb="0" eb="4">
      <t>トドウフケン</t>
    </rPh>
    <rPh sb="6" eb="8">
      <t>ニュウリョク</t>
    </rPh>
    <phoneticPr fontId="5"/>
  </si>
  <si>
    <t>受任者役職</t>
    <rPh sb="0" eb="2">
      <t>ジュニン</t>
    </rPh>
    <rPh sb="2" eb="3">
      <t>シャ</t>
    </rPh>
    <rPh sb="3" eb="5">
      <t>ヤクショク</t>
    </rPh>
    <phoneticPr fontId="6"/>
  </si>
  <si>
    <t>受任者氏名カナ</t>
    <rPh sb="0" eb="2">
      <t>ジュニン</t>
    </rPh>
    <rPh sb="2" eb="3">
      <t>シャ</t>
    </rPh>
    <rPh sb="3" eb="5">
      <t>シメイ</t>
    </rPh>
    <phoneticPr fontId="6"/>
  </si>
  <si>
    <t>受任者氏名</t>
    <rPh sb="0" eb="2">
      <t>ジュニン</t>
    </rPh>
    <rPh sb="2" eb="3">
      <t>シャ</t>
    </rPh>
    <rPh sb="3" eb="5">
      <t>シメイ</t>
    </rPh>
    <phoneticPr fontId="6"/>
  </si>
  <si>
    <t>担当者氏名カナ</t>
    <rPh sb="0" eb="3">
      <t>タントウシャ</t>
    </rPh>
    <rPh sb="3" eb="5">
      <t>シメイ</t>
    </rPh>
    <phoneticPr fontId="6"/>
  </si>
  <si>
    <t>担当者氏名</t>
    <rPh sb="0" eb="3">
      <t>タントウシャ</t>
    </rPh>
    <rPh sb="3" eb="5">
      <t>シメイ</t>
    </rPh>
    <phoneticPr fontId="6"/>
  </si>
  <si>
    <t>人数（人）</t>
    <phoneticPr fontId="6"/>
  </si>
  <si>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</si>
  <si>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</si>
  <si>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A.主たる営業所(本社)情報</t>
    <rPh sb="2" eb="3">
      <t>シュ</t>
    </rPh>
    <rPh sb="5" eb="8">
      <t>エイギョウショ</t>
    </rPh>
    <rPh sb="9" eb="11">
      <t>ホンシャ</t>
    </rPh>
    <rPh sb="12" eb="14">
      <t>ジョウホウ</t>
    </rPh>
    <phoneticPr fontId="5"/>
  </si>
  <si>
    <t>B.契約する営業所情報</t>
    <rPh sb="2" eb="4">
      <t>ケイヤク</t>
    </rPh>
    <rPh sb="6" eb="9">
      <t>エイギョウショ</t>
    </rPh>
    <rPh sb="9" eb="11">
      <t>ジョウホウ</t>
    </rPh>
    <phoneticPr fontId="5"/>
  </si>
  <si>
    <t>入札・契約権限の委任</t>
    <rPh sb="8" eb="10">
      <t>イニン</t>
    </rPh>
    <phoneticPr fontId="5"/>
  </si>
  <si>
    <t>C.担当者情報</t>
    <rPh sb="2" eb="5">
      <t>タントウシャ</t>
    </rPh>
    <rPh sb="5" eb="7">
      <t>ジョウホウ</t>
    </rPh>
    <phoneticPr fontId="5"/>
  </si>
  <si>
    <t>D.行政書士情報</t>
    <rPh sb="2" eb="4">
      <t>ギョウセイ</t>
    </rPh>
    <rPh sb="4" eb="6">
      <t>ショシ</t>
    </rPh>
    <rPh sb="6" eb="8">
      <t>ジョウホウ</t>
    </rPh>
    <phoneticPr fontId="5"/>
  </si>
  <si>
    <t>行政書士氏名カナ</t>
    <rPh sb="0" eb="2">
      <t>ギョウセイ</t>
    </rPh>
    <rPh sb="2" eb="4">
      <t>ショシ</t>
    </rPh>
    <rPh sb="4" eb="6">
      <t>シメイ</t>
    </rPh>
    <phoneticPr fontId="6"/>
  </si>
  <si>
    <t>行政書士氏名</t>
    <rPh sb="0" eb="2">
      <t>ギョウセイ</t>
    </rPh>
    <rPh sb="2" eb="4">
      <t>ショシ</t>
    </rPh>
    <rPh sb="4" eb="6">
      <t>シメイ</t>
    </rPh>
    <phoneticPr fontId="6"/>
  </si>
  <si>
    <t>技術職員数</t>
    <rPh sb="0" eb="2">
      <t>ギジュツ</t>
    </rPh>
    <rPh sb="2" eb="4">
      <t>ショクイン</t>
    </rPh>
    <rPh sb="4" eb="5">
      <t>スウ</t>
    </rPh>
    <phoneticPr fontId="5"/>
  </si>
  <si>
    <t>事務職員数</t>
    <rPh sb="0" eb="2">
      <t>ジム</t>
    </rPh>
    <rPh sb="2" eb="4">
      <t>ショクイン</t>
    </rPh>
    <phoneticPr fontId="5"/>
  </si>
  <si>
    <t>その他職員数</t>
    <phoneticPr fontId="6"/>
  </si>
  <si>
    <t>合計</t>
    <rPh sb="0" eb="2">
      <t>ゴウケイケイ</t>
    </rPh>
    <phoneticPr fontId="5"/>
  </si>
  <si>
    <r>
      <t>役職員等</t>
    </r>
    <r>
      <rPr>
        <sz val="11"/>
        <color rgb="FFFF0000"/>
        <rFont val="ＭＳ ゴシック"/>
        <family val="3"/>
        <charset val="128"/>
      </rPr>
      <t>*1</t>
    </r>
    <rPh sb="0" eb="3">
      <t>ヤクショクイン</t>
    </rPh>
    <rPh sb="3" eb="4">
      <t>トウ</t>
    </rPh>
    <phoneticPr fontId="5"/>
  </si>
  <si>
    <t>＊1「役職員等」は「合計」の内数です。</t>
    <rPh sb="5" eb="6">
      <t>イン</t>
    </rPh>
    <rPh sb="6" eb="7">
      <t>トウ</t>
    </rPh>
    <rPh sb="10" eb="12">
      <t>ゴウケイ</t>
    </rPh>
    <phoneticPr fontId="5"/>
  </si>
  <si>
    <t>正式名称で入力してください。個人の場合は「代表者」と入力してください。</t>
    <phoneticPr fontId="5"/>
  </si>
  <si>
    <t>保有していない場合は、入力する必要はありません。</t>
    <rPh sb="0" eb="2">
      <t>ホユウ</t>
    </rPh>
    <rPh sb="7" eb="9">
      <t>バアイ</t>
    </rPh>
    <rPh sb="11" eb="13">
      <t>ニュウリョク</t>
    </rPh>
    <rPh sb="15" eb="17">
      <t>ヒツヨウ</t>
    </rPh>
    <phoneticPr fontId="5"/>
  </si>
  <si>
    <t>部署がない場合は「本社」又は「本店」と入力し、個人の場合は「本店」と入力してください。</t>
    <rPh sb="0" eb="2">
      <t>ブショ</t>
    </rPh>
    <rPh sb="5" eb="7">
      <t>バアイ</t>
    </rPh>
    <rPh sb="9" eb="11">
      <t>ホンシャ</t>
    </rPh>
    <rPh sb="12" eb="13">
      <t>マタ</t>
    </rPh>
    <rPh sb="15" eb="17">
      <t>ホンテン</t>
    </rPh>
    <rPh sb="19" eb="21">
      <t>ニュウリョク</t>
    </rPh>
    <rPh sb="23" eb="25">
      <t>コジン</t>
    </rPh>
    <rPh sb="26" eb="28">
      <t>バアイ</t>
    </rPh>
    <rPh sb="30" eb="32">
      <t>ホンテン</t>
    </rPh>
    <rPh sb="34" eb="36">
      <t>ニュウリョク</t>
    </rPh>
    <phoneticPr fontId="5"/>
  </si>
  <si>
    <t>コンサル</t>
  </si>
  <si>
    <t>E.経営情報</t>
    <rPh sb="2" eb="4">
      <t>ケイエイ</t>
    </rPh>
    <rPh sb="4" eb="6">
      <t>ジョウホウ</t>
    </rPh>
    <phoneticPr fontId="5"/>
  </si>
  <si>
    <t>測量士補</t>
  </si>
  <si>
    <t>環境計量士</t>
  </si>
  <si>
    <t>不動産鑑定士</t>
  </si>
  <si>
    <t>地質調査技士</t>
  </si>
  <si>
    <t>第一種電気主任技術者</t>
  </si>
  <si>
    <t>建築設備士</t>
  </si>
  <si>
    <t>電気電子部門</t>
  </si>
  <si>
    <t>有資格者数を入力してください。</t>
    <rPh sb="0" eb="1">
      <t>アリ</t>
    </rPh>
    <rPh sb="1" eb="3">
      <t>シカク</t>
    </rPh>
    <rPh sb="3" eb="4">
      <t>シャ</t>
    </rPh>
    <rPh sb="4" eb="5">
      <t>スウ</t>
    </rPh>
    <phoneticPr fontId="6"/>
  </si>
  <si>
    <t>登録事業名</t>
    <phoneticPr fontId="5"/>
  </si>
  <si>
    <t>測量業者</t>
    <phoneticPr fontId="5"/>
  </si>
  <si>
    <t>建築士事務所</t>
    <phoneticPr fontId="5"/>
  </si>
  <si>
    <t>地質調査業者</t>
    <phoneticPr fontId="5"/>
  </si>
  <si>
    <t>不動産鑑定業者</t>
    <phoneticPr fontId="5"/>
  </si>
  <si>
    <t>土地家屋調査士</t>
    <phoneticPr fontId="5"/>
  </si>
  <si>
    <t>司法書士</t>
    <phoneticPr fontId="5"/>
  </si>
  <si>
    <t>希望する業務</t>
    <rPh sb="0" eb="2">
      <t>キボウ</t>
    </rPh>
    <rPh sb="4" eb="6">
      <t>ギョウム</t>
    </rPh>
    <phoneticPr fontId="5"/>
  </si>
  <si>
    <t>直前２年度分決算期間</t>
    <rPh sb="0" eb="2">
      <t>チョクゼン</t>
    </rPh>
    <rPh sb="3" eb="5">
      <t>ネンド</t>
    </rPh>
    <rPh sb="5" eb="6">
      <t>ブン</t>
    </rPh>
    <rPh sb="6" eb="8">
      <t>ケッサン</t>
    </rPh>
    <rPh sb="8" eb="10">
      <t>キカン</t>
    </rPh>
    <phoneticPr fontId="5"/>
  </si>
  <si>
    <t>直前１年度分決算期間</t>
    <rPh sb="0" eb="2">
      <t>チョクゼン</t>
    </rPh>
    <rPh sb="3" eb="5">
      <t>ネンド</t>
    </rPh>
    <rPh sb="5" eb="6">
      <t>ブン</t>
    </rPh>
    <rPh sb="6" eb="8">
      <t>ケッサン</t>
    </rPh>
    <rPh sb="8" eb="10">
      <t>キカン</t>
    </rPh>
    <phoneticPr fontId="5"/>
  </si>
  <si>
    <t>直前２年度分
実績高（千円）</t>
    <rPh sb="7" eb="9">
      <t>ジッセキ</t>
    </rPh>
    <rPh sb="9" eb="10">
      <t>ダカ</t>
    </rPh>
    <rPh sb="11" eb="13">
      <t>センエン</t>
    </rPh>
    <phoneticPr fontId="6"/>
  </si>
  <si>
    <t>直前１年度分
実績高（千円）</t>
    <rPh sb="0" eb="2">
      <t>チョクゼン</t>
    </rPh>
    <rPh sb="3" eb="5">
      <t>ネンド</t>
    </rPh>
    <rPh sb="5" eb="6">
      <t>ブン</t>
    </rPh>
    <rPh sb="7" eb="9">
      <t>ジッセキ</t>
    </rPh>
    <rPh sb="9" eb="10">
      <t>ダカ</t>
    </rPh>
    <rPh sb="11" eb="13">
      <t>センエン</t>
    </rPh>
    <phoneticPr fontId="5"/>
  </si>
  <si>
    <t>直前２ヶ年間の
年間平均実績高（千円）</t>
    <rPh sb="8" eb="10">
      <t>ネンカン</t>
    </rPh>
    <rPh sb="10" eb="12">
      <t>ヘイキン</t>
    </rPh>
    <rPh sb="12" eb="14">
      <t>ジッセキ</t>
    </rPh>
    <rPh sb="14" eb="15">
      <t>ダカ</t>
    </rPh>
    <rPh sb="16" eb="18">
      <t>センエン</t>
    </rPh>
    <phoneticPr fontId="5"/>
  </si>
  <si>
    <t>補償関係コンサルタント業務</t>
    <rPh sb="0" eb="2">
      <t>ホショウ</t>
    </rPh>
    <rPh sb="2" eb="4">
      <t>カンケイ</t>
    </rPh>
    <rPh sb="11" eb="13">
      <t>ギョウム</t>
    </rPh>
    <phoneticPr fontId="5"/>
  </si>
  <si>
    <t>構造設計一級建築士</t>
  </si>
  <si>
    <t>設備設計一級建築士</t>
  </si>
  <si>
    <t>一級建築士</t>
  </si>
  <si>
    <t>二級建築士</t>
  </si>
  <si>
    <t>一級土木施工管理技士</t>
  </si>
  <si>
    <t>二級土木施工管理技士</t>
  </si>
  <si>
    <t>測量士</t>
  </si>
  <si>
    <t>線路主任技術者</t>
  </si>
  <si>
    <t>登録</t>
    <rPh sb="0" eb="2">
      <t>トウロク</t>
    </rPh>
    <phoneticPr fontId="5"/>
  </si>
  <si>
    <t>耐震診断</t>
  </si>
  <si>
    <t>地区計画及び地域計画</t>
  </si>
  <si>
    <t>菊池市 競争入札参加資格審査申請書【測量・建設コンサルタント等】</t>
    <phoneticPr fontId="6"/>
  </si>
  <si>
    <t>道路</t>
  </si>
  <si>
    <t>上水道及び工業用水</t>
  </si>
  <si>
    <t>下水道</t>
  </si>
  <si>
    <t>都市計画及び地方計画</t>
  </si>
  <si>
    <t>地質</t>
  </si>
  <si>
    <t>施工計画・施工設備及び積算</t>
  </si>
  <si>
    <t>直前２ヶ年間の
年間平均実績高（千円）</t>
    <phoneticPr fontId="6"/>
  </si>
  <si>
    <t>建築積算士(建築積算資格者)</t>
  </si>
  <si>
    <t>機械部門(その他)</t>
  </si>
  <si>
    <t>建設部門(土質及び基礎)</t>
  </si>
  <si>
    <t>建設部門(鋼構造及びｺﾝｸﾘｰﾄ)</t>
  </si>
  <si>
    <t>建設部門(都市及び地方計画)</t>
  </si>
  <si>
    <t>建設部門(河川・砂防及び海岸・海洋)</t>
  </si>
  <si>
    <t>建設部門(道路)</t>
  </si>
  <si>
    <t>建設部門(トンネル)</t>
  </si>
  <si>
    <t>RCCM</t>
    <phoneticPr fontId="6"/>
  </si>
  <si>
    <t>河川・砂防及び海岸・海洋</t>
  </si>
  <si>
    <t>港湾及び空港</t>
  </si>
  <si>
    <t>電力土木</t>
  </si>
  <si>
    <t>鉄道</t>
  </si>
  <si>
    <t>造園</t>
  </si>
  <si>
    <t>土質及び基礎</t>
  </si>
  <si>
    <t>鋼構造及びコンクリート</t>
  </si>
  <si>
    <t>トンネル</t>
  </si>
  <si>
    <t>施工計画，施工設備及び積算</t>
  </si>
  <si>
    <t>建設環境</t>
  </si>
  <si>
    <t>上水道及び工業用水道</t>
  </si>
  <si>
    <t>森林土木</t>
  </si>
  <si>
    <t>機械</t>
  </si>
  <si>
    <t>電気電子</t>
  </si>
  <si>
    <t>水産土木</t>
  </si>
  <si>
    <t>廃棄物</t>
  </si>
  <si>
    <t>建設情報</t>
  </si>
  <si>
    <t>公認会計士</t>
  </si>
  <si>
    <t>会計士補</t>
  </si>
  <si>
    <t>税理士</t>
  </si>
  <si>
    <t>第一種伝送交換主任技術者</t>
  </si>
  <si>
    <t>中小企業診断士</t>
  </si>
  <si>
    <t>土地区画整理士</t>
  </si>
  <si>
    <t>建設ｺﾝｻﾙﾀﾝﾄ業務実務経験者</t>
  </si>
  <si>
    <t>用地調査等業務実務経験者</t>
  </si>
  <si>
    <t>公共用地取得実務経験者</t>
  </si>
  <si>
    <t>第2種下水道検定</t>
    <phoneticPr fontId="6"/>
  </si>
  <si>
    <r>
      <t>機械部門</t>
    </r>
    <r>
      <rPr>
        <sz val="11"/>
        <color rgb="FFFF0000"/>
        <rFont val="ＭＳ ゴシック"/>
        <family val="3"/>
        <charset val="128"/>
      </rPr>
      <t>*1</t>
    </r>
    <phoneticPr fontId="6"/>
  </si>
  <si>
    <t>*1 技術士の機械部門は，選択科目「機械設計」，「流体工学」又は「交通・物流機械及び建設機械」を指します。</t>
    <phoneticPr fontId="6"/>
  </si>
  <si>
    <t>テクリスの企業ID</t>
    <rPh sb="5" eb="7">
      <t>キギョウ</t>
    </rPh>
    <phoneticPr fontId="5"/>
  </si>
  <si>
    <t>PUBDISの会社コード</t>
    <rPh sb="7" eb="9">
      <t>カイシャ</t>
    </rPh>
    <phoneticPr fontId="5"/>
  </si>
  <si>
    <t>実績</t>
    <rPh sb="0" eb="2">
      <t>ジッセキ</t>
    </rPh>
    <phoneticPr fontId="5"/>
  </si>
  <si>
    <t xml:space="preserve">測量一般 </t>
  </si>
  <si>
    <t>地図の調整</t>
  </si>
  <si>
    <t>航空測量</t>
  </si>
  <si>
    <t>建築関係建設コンサルタント業務</t>
    <phoneticPr fontId="6"/>
  </si>
  <si>
    <t>意匠</t>
  </si>
  <si>
    <t>構造</t>
  </si>
  <si>
    <t>暖冷房</t>
  </si>
  <si>
    <t>衛生</t>
  </si>
  <si>
    <t>電気</t>
  </si>
  <si>
    <t>建築積算</t>
  </si>
  <si>
    <t>機械積算</t>
  </si>
  <si>
    <t>電気積算</t>
  </si>
  <si>
    <t>調査</t>
  </si>
  <si>
    <t>土木関係建設コンサルタント業務</t>
    <phoneticPr fontId="6"/>
  </si>
  <si>
    <t>河川、砂防及び海岸・海洋</t>
  </si>
  <si>
    <t>農業土木</t>
  </si>
  <si>
    <t>鋼構造及びｺﾝｸﾘーﾄ</t>
  </si>
  <si>
    <t>土地調査</t>
  </si>
  <si>
    <t>土地評価</t>
  </si>
  <si>
    <t>物件</t>
  </si>
  <si>
    <t>機械工作物</t>
  </si>
  <si>
    <t>営業補償・特殊補償</t>
  </si>
  <si>
    <t>事業損失</t>
  </si>
  <si>
    <t>補償関連</t>
  </si>
  <si>
    <t>総合補償</t>
  </si>
  <si>
    <t>登記手続等</t>
    <phoneticPr fontId="6"/>
  </si>
  <si>
    <t>*1</t>
    <phoneticPr fontId="6"/>
  </si>
  <si>
    <t>*2</t>
    <phoneticPr fontId="6"/>
  </si>
  <si>
    <t>*3</t>
    <phoneticPr fontId="6"/>
  </si>
  <si>
    <t>測量法第55条の登録がなければ希望することはできません。</t>
    <rPh sb="0" eb="2">
      <t>ソクリョウ</t>
    </rPh>
    <rPh sb="2" eb="3">
      <t>ホウ</t>
    </rPh>
    <rPh sb="3" eb="4">
      <t>ダイ</t>
    </rPh>
    <rPh sb="6" eb="7">
      <t>ジョウ</t>
    </rPh>
    <rPh sb="8" eb="10">
      <t>トウロク</t>
    </rPh>
    <rPh sb="15" eb="17">
      <t>キボウ</t>
    </rPh>
    <phoneticPr fontId="6"/>
  </si>
  <si>
    <t>不動産の鑑定評価に関する法律第22条の登録がなければ希望することはできません。</t>
    <rPh sb="0" eb="3">
      <t>フドウサン</t>
    </rPh>
    <rPh sb="4" eb="6">
      <t>カンテイ</t>
    </rPh>
    <rPh sb="6" eb="8">
      <t>ヒョウカ</t>
    </rPh>
    <rPh sb="9" eb="10">
      <t>カン</t>
    </rPh>
    <rPh sb="12" eb="14">
      <t>ホウリツ</t>
    </rPh>
    <rPh sb="14" eb="15">
      <t>ダイ</t>
    </rPh>
    <rPh sb="17" eb="18">
      <t>ジョウ</t>
    </rPh>
    <rPh sb="19" eb="21">
      <t>トウロク</t>
    </rPh>
    <rPh sb="26" eb="28">
      <t>キボウ</t>
    </rPh>
    <phoneticPr fontId="6"/>
  </si>
  <si>
    <r>
      <t>建築一般</t>
    </r>
    <r>
      <rPr>
        <sz val="11"/>
        <color rgb="FFFF0000"/>
        <rFont val="ＭＳ ゴシック"/>
        <family val="3"/>
        <charset val="128"/>
      </rPr>
      <t>*2</t>
    </r>
    <phoneticPr fontId="6"/>
  </si>
  <si>
    <r>
      <t>工事監理（建築）</t>
    </r>
    <r>
      <rPr>
        <sz val="11"/>
        <color rgb="FFFF0000"/>
        <rFont val="ＭＳ ゴシック"/>
        <family val="3"/>
        <charset val="128"/>
      </rPr>
      <t>*4</t>
    </r>
    <phoneticPr fontId="6"/>
  </si>
  <si>
    <r>
      <t>工事監理（電気）</t>
    </r>
    <r>
      <rPr>
        <sz val="11"/>
        <color rgb="FFFF0000"/>
        <rFont val="ＭＳ ゴシック"/>
        <family val="3"/>
        <charset val="128"/>
      </rPr>
      <t>*4</t>
    </r>
    <phoneticPr fontId="6"/>
  </si>
  <si>
    <r>
      <t>工事監理（機械）</t>
    </r>
    <r>
      <rPr>
        <sz val="11"/>
        <color rgb="FFFF0000"/>
        <rFont val="ＭＳ ゴシック"/>
        <family val="3"/>
        <charset val="128"/>
      </rPr>
      <t>*4</t>
    </r>
    <phoneticPr fontId="6"/>
  </si>
  <si>
    <t>*4</t>
    <phoneticPr fontId="6"/>
  </si>
  <si>
    <t>地質調査</t>
    <phoneticPr fontId="6"/>
  </si>
  <si>
    <t>土木関係建設コンサルタント業務の内訳</t>
    <phoneticPr fontId="6"/>
  </si>
  <si>
    <t>建築関係建設コンサルタント業務の内訳</t>
    <phoneticPr fontId="6"/>
  </si>
  <si>
    <t>建築設計</t>
    <rPh sb="0" eb="2">
      <t>ケンチク</t>
    </rPh>
    <rPh sb="2" eb="4">
      <t>セッケイ</t>
    </rPh>
    <phoneticPr fontId="6"/>
  </si>
  <si>
    <t>設備関係設計</t>
    <rPh sb="0" eb="2">
      <t>セツビ</t>
    </rPh>
    <rPh sb="2" eb="4">
      <t>カンケイ</t>
    </rPh>
    <rPh sb="4" eb="6">
      <t>セッケイ</t>
    </rPh>
    <phoneticPr fontId="6"/>
  </si>
  <si>
    <t>下水道</t>
    <phoneticPr fontId="6"/>
  </si>
  <si>
    <t>農業土木</t>
    <phoneticPr fontId="6"/>
  </si>
  <si>
    <t>役員情報</t>
    <rPh sb="0" eb="2">
      <t>ヤクイン</t>
    </rPh>
    <rPh sb="2" eb="4">
      <t>ジョウホウ</t>
    </rPh>
    <phoneticPr fontId="5"/>
  </si>
  <si>
    <r>
      <t xml:space="preserve">役職 </t>
    </r>
    <r>
      <rPr>
        <sz val="11"/>
        <color rgb="FFFF0000"/>
        <rFont val="ＭＳ ゴシック"/>
        <family val="3"/>
        <charset val="128"/>
      </rPr>
      <t>*1</t>
    </r>
    <rPh sb="0" eb="2">
      <t>ヤクショク</t>
    </rPh>
    <phoneticPr fontId="5"/>
  </si>
  <si>
    <r>
      <t xml:space="preserve">氏名 </t>
    </r>
    <r>
      <rPr>
        <sz val="11"/>
        <color rgb="FFFF0000"/>
        <rFont val="ＭＳ ゴシック"/>
        <family val="3"/>
        <charset val="128"/>
      </rPr>
      <t>*2</t>
    </r>
    <rPh sb="0" eb="2">
      <t>シメイ</t>
    </rPh>
    <phoneticPr fontId="5"/>
  </si>
  <si>
    <r>
      <t xml:space="preserve">フリガナ </t>
    </r>
    <r>
      <rPr>
        <sz val="11"/>
        <color rgb="FFFF0000"/>
        <rFont val="ＭＳ ゴシック"/>
        <family val="3"/>
        <charset val="128"/>
      </rPr>
      <t>*3</t>
    </r>
    <phoneticPr fontId="5"/>
  </si>
  <si>
    <r>
      <t xml:space="preserve">性別
</t>
    </r>
    <r>
      <rPr>
        <sz val="11"/>
        <color rgb="FFFF0000"/>
        <rFont val="ＭＳ ゴシック"/>
        <family val="3"/>
        <charset val="128"/>
      </rPr>
      <t>*4</t>
    </r>
    <rPh sb="0" eb="2">
      <t>セイベツ</t>
    </rPh>
    <phoneticPr fontId="5"/>
  </si>
  <si>
    <r>
      <t xml:space="preserve">常勤・非常勤
</t>
    </r>
    <r>
      <rPr>
        <sz val="11"/>
        <color rgb="FFFF0000"/>
        <rFont val="ＭＳ ゴシック"/>
        <family val="3"/>
        <charset val="128"/>
      </rPr>
      <t>*4</t>
    </r>
    <rPh sb="0" eb="2">
      <t>ジョウキン</t>
    </rPh>
    <rPh sb="3" eb="6">
      <t>ヒジョウキン</t>
    </rPh>
    <phoneticPr fontId="5"/>
  </si>
  <si>
    <t>備考</t>
    <rPh sb="0" eb="2">
      <t>ビコウ</t>
    </rPh>
    <phoneticPr fontId="5"/>
  </si>
  <si>
    <t>道路</t>
    <phoneticPr fontId="6"/>
  </si>
  <si>
    <t>建設コンサルタント</t>
    <phoneticPr fontId="6"/>
  </si>
  <si>
    <r>
      <t>その他</t>
    </r>
    <r>
      <rPr>
        <sz val="11"/>
        <color rgb="FFFF0000"/>
        <rFont val="ＭＳ ゴシック"/>
        <family val="3"/>
        <charset val="128"/>
      </rPr>
      <t>*5</t>
    </r>
    <rPh sb="2" eb="3">
      <t>タ</t>
    </rPh>
    <phoneticPr fontId="6"/>
  </si>
  <si>
    <r>
      <t>不動産鑑定</t>
    </r>
    <r>
      <rPr>
        <sz val="11"/>
        <color rgb="FFFF0000"/>
        <rFont val="ＭＳ ゴシック"/>
        <family val="3"/>
        <charset val="128"/>
      </rPr>
      <t>*3</t>
    </r>
    <phoneticPr fontId="6"/>
  </si>
  <si>
    <t>その他の具体的な業務内容</t>
    <rPh sb="2" eb="3">
      <t>タ</t>
    </rPh>
    <rPh sb="4" eb="7">
      <t>グタイテキ</t>
    </rPh>
    <rPh sb="8" eb="10">
      <t>ギョウム</t>
    </rPh>
    <rPh sb="10" eb="12">
      <t>ナイヨウ</t>
    </rPh>
    <phoneticPr fontId="5"/>
  </si>
  <si>
    <t>業務区分・部門</t>
    <phoneticPr fontId="6"/>
  </si>
  <si>
    <t>建設
コンサルタント</t>
    <phoneticPr fontId="5"/>
  </si>
  <si>
    <t>補償
コンサルタント</t>
    <phoneticPr fontId="5"/>
  </si>
  <si>
    <t>希望する業種の実績高を入力してください。
金額は、千円未満切り捨て、消費税抜き(ただし免税業者は税込み)で入力してください。</t>
    <rPh sb="7" eb="9">
      <t>ジッセキ</t>
    </rPh>
    <phoneticPr fontId="6"/>
  </si>
  <si>
    <t>都道府県から入力してください。番地は「-（ハイフン）を使わず「○○番地○」と入力してください。</t>
    <rPh sb="0" eb="4">
      <t>トドウフケン</t>
    </rPh>
    <rPh sb="6" eb="8">
      <t>ニュウリョク</t>
    </rPh>
    <rPh sb="15" eb="17">
      <t>バンチ</t>
    </rPh>
    <rPh sb="27" eb="28">
      <t>ツカ</t>
    </rPh>
    <rPh sb="33" eb="35">
      <t>バンチ</t>
    </rPh>
    <rPh sb="38" eb="40">
      <t>ニュウリョク</t>
    </rPh>
    <phoneticPr fontId="5"/>
  </si>
  <si>
    <t>支店・営業所に入札・契約権限を委任する場合、(1)入札・契約権限の委任欄にリストから「する」を選択し、支店・営業所情報を入力してください。</t>
    <phoneticPr fontId="5"/>
  </si>
  <si>
    <t>リストから選択してください。</t>
    <phoneticPr fontId="5"/>
  </si>
  <si>
    <t>代理申請</t>
    <rPh sb="0" eb="2">
      <t>ダイリ</t>
    </rPh>
    <rPh sb="2" eb="4">
      <t>シンセイ</t>
    </rPh>
    <phoneticPr fontId="12"/>
  </si>
  <si>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</si>
  <si>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耐震診断講習会受講者</t>
    <rPh sb="0" eb="2">
      <t>タイシン</t>
    </rPh>
    <rPh sb="2" eb="4">
      <t>シンダン</t>
    </rPh>
    <rPh sb="4" eb="7">
      <t>コウシュウカイ</t>
    </rPh>
    <rPh sb="7" eb="10">
      <t>ジュコウシャ</t>
    </rPh>
    <phoneticPr fontId="6"/>
  </si>
  <si>
    <t>土地家屋調査士</t>
    <rPh sb="0" eb="2">
      <t>トチ</t>
    </rPh>
    <rPh sb="2" eb="4">
      <t>カオク</t>
    </rPh>
    <rPh sb="4" eb="7">
      <t>チョウサシ</t>
    </rPh>
    <phoneticPr fontId="6"/>
  </si>
  <si>
    <t>司法書士</t>
    <rPh sb="0" eb="2">
      <t>シホウ</t>
    </rPh>
    <rPh sb="2" eb="4">
      <t>ショシ</t>
    </rPh>
    <phoneticPr fontId="6"/>
  </si>
  <si>
    <t>F.有資格者数</t>
    <rPh sb="2" eb="3">
      <t>ユウ</t>
    </rPh>
    <rPh sb="3" eb="5">
      <t>シカク</t>
    </rPh>
    <rPh sb="5" eb="6">
      <t>シャ</t>
    </rPh>
    <rPh sb="6" eb="7">
      <t>スウ</t>
    </rPh>
    <phoneticPr fontId="5"/>
  </si>
  <si>
    <t>G.業種情報</t>
    <rPh sb="2" eb="4">
      <t>ギョウシュ</t>
    </rPh>
    <rPh sb="4" eb="6">
      <t>ジョウホウ</t>
    </rPh>
    <phoneticPr fontId="5"/>
  </si>
  <si>
    <r>
      <t>測量</t>
    </r>
    <r>
      <rPr>
        <sz val="11"/>
        <color rgb="FFFF0000"/>
        <rFont val="ＭＳ ゴシック"/>
        <family val="3"/>
        <charset val="128"/>
      </rPr>
      <t>*1</t>
    </r>
    <phoneticPr fontId="6"/>
  </si>
  <si>
    <t>H.測量等実績高</t>
    <rPh sb="2" eb="4">
      <t>ソクリョウ</t>
    </rPh>
    <rPh sb="4" eb="5">
      <t>トウ</t>
    </rPh>
    <rPh sb="5" eb="7">
      <t>ジッセキ</t>
    </rPh>
    <rPh sb="7" eb="8">
      <t>ダカ</t>
    </rPh>
    <phoneticPr fontId="5"/>
  </si>
  <si>
    <t>「文化財調査」を希望される場合は、役務委託「文化財調査」を希望してください。
その他を希望される場合、具体的な業務内容を(55)に入力してください。</t>
    <rPh sb="1" eb="4">
      <t>ブンカザイ</t>
    </rPh>
    <rPh sb="4" eb="6">
      <t>チョウサ</t>
    </rPh>
    <rPh sb="8" eb="10">
      <t>キボウ</t>
    </rPh>
    <rPh sb="13" eb="15">
      <t>バアイ</t>
    </rPh>
    <rPh sb="17" eb="19">
      <t>エキム</t>
    </rPh>
    <rPh sb="19" eb="21">
      <t>イタク</t>
    </rPh>
    <rPh sb="22" eb="25">
      <t>ブンカザイ</t>
    </rPh>
    <rPh sb="25" eb="27">
      <t>チョウサ</t>
    </rPh>
    <rPh sb="29" eb="31">
      <t>キボウ</t>
    </rPh>
    <rPh sb="41" eb="42">
      <t>タ</t>
    </rPh>
    <rPh sb="43" eb="45">
      <t>キボウ</t>
    </rPh>
    <rPh sb="48" eb="50">
      <t>バアイ</t>
    </rPh>
    <rPh sb="51" eb="54">
      <t>グタイテキ</t>
    </rPh>
    <rPh sb="55" eb="57">
      <t>ギョウム</t>
    </rPh>
    <rPh sb="57" eb="59">
      <t>ナイヨウ</t>
    </rPh>
    <rPh sb="65" eb="67">
      <t>ニュウリョク</t>
    </rPh>
    <phoneticPr fontId="6"/>
  </si>
  <si>
    <t>補償コンサルタント</t>
    <phoneticPr fontId="6"/>
  </si>
  <si>
    <t>*2 技術士の総合技術監理部門については，上記各部門の選択科目の有資格者数に加えて入力してください。</t>
    <rPh sb="41" eb="43">
      <t>ニュウリョク</t>
    </rPh>
    <phoneticPr fontId="6"/>
  </si>
  <si>
    <t>自社の設計した事案以外の工事監理業務についても希望する場合、入力してください｡</t>
    <rPh sb="0" eb="2">
      <t>ジシャ</t>
    </rPh>
    <rPh sb="3" eb="5">
      <t>セッケイ</t>
    </rPh>
    <rPh sb="7" eb="9">
      <t>ジアン</t>
    </rPh>
    <rPh sb="9" eb="11">
      <t>イガイ</t>
    </rPh>
    <rPh sb="12" eb="14">
      <t>コウジ</t>
    </rPh>
    <rPh sb="14" eb="16">
      <t>カンリ</t>
    </rPh>
    <rPh sb="16" eb="18">
      <t>ギョウム</t>
    </rPh>
    <rPh sb="23" eb="25">
      <t>キボウ</t>
    </rPh>
    <rPh sb="27" eb="29">
      <t>バアイ</t>
    </rPh>
    <rPh sb="30" eb="32">
      <t>ニュウリョク</t>
    </rPh>
    <phoneticPr fontId="6"/>
  </si>
  <si>
    <t>農業部門(農業土木)</t>
    <rPh sb="0" eb="2">
      <t>ノウギョウ</t>
    </rPh>
    <rPh sb="2" eb="4">
      <t>ブモン</t>
    </rPh>
    <rPh sb="5" eb="7">
      <t>ノウギョウ</t>
    </rPh>
    <rPh sb="7" eb="9">
      <t>ドボク</t>
    </rPh>
    <phoneticPr fontId="6"/>
  </si>
  <si>
    <t>森林部門(森林土木)</t>
    <rPh sb="0" eb="2">
      <t>シンリン</t>
    </rPh>
    <rPh sb="2" eb="4">
      <t>ブモン</t>
    </rPh>
    <rPh sb="5" eb="7">
      <t>シンリン</t>
    </rPh>
    <rPh sb="7" eb="9">
      <t>ドボク</t>
    </rPh>
    <phoneticPr fontId="6"/>
  </si>
  <si>
    <t>上下水道部門(上水道及び工業用水道)</t>
    <rPh sb="0" eb="2">
      <t>ジョウゲ</t>
    </rPh>
    <rPh sb="2" eb="4">
      <t>スイドウ</t>
    </rPh>
    <rPh sb="4" eb="6">
      <t>ブモン</t>
    </rPh>
    <rPh sb="7" eb="10">
      <t>ジョウスイドウ</t>
    </rPh>
    <rPh sb="10" eb="11">
      <t>オヨ</t>
    </rPh>
    <rPh sb="12" eb="15">
      <t>コウギョウヨウ</t>
    </rPh>
    <rPh sb="15" eb="17">
      <t>スイドウ</t>
    </rPh>
    <phoneticPr fontId="6"/>
  </si>
  <si>
    <r>
      <t>技術士</t>
    </r>
    <r>
      <rPr>
        <sz val="11"/>
        <color rgb="FFFF0000"/>
        <rFont val="ＭＳ ゴシック"/>
        <family val="3"/>
        <charset val="128"/>
      </rPr>
      <t>*2</t>
    </r>
    <rPh sb="0" eb="2">
      <t>ギジュツ</t>
    </rPh>
    <rPh sb="2" eb="3">
      <t>シ</t>
    </rPh>
    <phoneticPr fontId="6"/>
  </si>
  <si>
    <t>造園</t>
    <phoneticPr fontId="6"/>
  </si>
  <si>
    <t>上下水道部門(下水道)</t>
    <rPh sb="0" eb="2">
      <t>ジョウゲ</t>
    </rPh>
    <rPh sb="2" eb="4">
      <t>スイドウ</t>
    </rPh>
    <rPh sb="4" eb="6">
      <t>ブモン</t>
    </rPh>
    <rPh sb="7" eb="10">
      <t>ゲスイドウ</t>
    </rPh>
    <phoneticPr fontId="6"/>
  </si>
  <si>
    <t>上下水道部門(水道環境)</t>
    <rPh sb="0" eb="2">
      <t>ジョウゲ</t>
    </rPh>
    <rPh sb="2" eb="4">
      <t>スイドウ</t>
    </rPh>
    <rPh sb="4" eb="6">
      <t>ブモン</t>
    </rPh>
    <rPh sb="7" eb="9">
      <t>スイドウ</t>
    </rPh>
    <rPh sb="9" eb="11">
      <t>カンキョウ</t>
    </rPh>
    <phoneticPr fontId="6"/>
  </si>
  <si>
    <t>都市計画及び地方計画</t>
    <phoneticPr fontId="6"/>
  </si>
  <si>
    <t>応用理学部門(地質)</t>
    <rPh sb="0" eb="2">
      <t>オウヨウ</t>
    </rPh>
    <rPh sb="2" eb="4">
      <t>リガク</t>
    </rPh>
    <rPh sb="4" eb="6">
      <t>ブモン</t>
    </rPh>
    <rPh sb="7" eb="9">
      <t>チシツ</t>
    </rPh>
    <phoneticPr fontId="6"/>
  </si>
  <si>
    <t xml:space="preserve"> </t>
    <phoneticPr fontId="5"/>
  </si>
  <si>
    <t xml:space="preserve"> </t>
    <phoneticPr fontId="6"/>
  </si>
  <si>
    <t xml:space="preserve"> </t>
    <phoneticPr fontId="5"/>
  </si>
  <si>
    <t xml:space="preserve"> </t>
    <phoneticPr fontId="6"/>
  </si>
  <si>
    <t>例)カブシキガイシャスズキグミ　 正式名称を全角カタカナで入力してください。</t>
    <phoneticPr fontId="5"/>
  </si>
  <si>
    <t>例)株式会社鈴木組　正式名称で入力してください。</t>
    <rPh sb="10" eb="12">
      <t>セイシキ</t>
    </rPh>
    <rPh sb="12" eb="14">
      <t>メイショウ</t>
    </rPh>
    <rPh sb="15" eb="17">
      <t>ニュウリョク</t>
    </rPh>
    <phoneticPr fontId="5"/>
  </si>
  <si>
    <t>例)0000-00-0000　半角の数字とハイフンで入力してください。</t>
    <phoneticPr fontId="5"/>
  </si>
  <si>
    <t>しない</t>
  </si>
  <si>
    <t>登録番号
例)00-00000</t>
    <rPh sb="2" eb="4">
      <t>バンゴウ</t>
    </rPh>
    <rPh sb="5" eb="6">
      <t>レイ</t>
    </rPh>
    <phoneticPr fontId="5"/>
  </si>
  <si>
    <t xml:space="preserve">*5
</t>
    <phoneticPr fontId="6"/>
  </si>
  <si>
    <t>住所</t>
    <rPh sb="0" eb="2">
      <t>ジュウショ</t>
    </rPh>
    <phoneticPr fontId="5"/>
  </si>
  <si>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phoneticPr fontId="5"/>
  </si>
  <si>
    <t>補償関係コンサルタント業務</t>
    <phoneticPr fontId="6"/>
  </si>
  <si>
    <t>業務区分</t>
    <phoneticPr fontId="6"/>
  </si>
  <si>
    <t>実績高</t>
    <rPh sb="0" eb="3">
      <t>ジッセキダカ</t>
    </rPh>
    <phoneticPr fontId="6"/>
  </si>
  <si>
    <r>
      <t xml:space="preserve">土木関係建設コンサルタント業務の内、下記の６つについては、個別に直前２ケ年間の年間平均実績高を入力してください。
</t>
    </r>
    <r>
      <rPr>
        <sz val="10"/>
        <color rgb="FFFF0000"/>
        <rFont val="ＭＳ ゴシック"/>
        <family val="3"/>
        <charset val="128"/>
      </rPr>
      <t>土木関係建設コンサルタントを希望される方は必須となります。</t>
    </r>
    <phoneticPr fontId="6"/>
  </si>
  <si>
    <r>
      <t xml:space="preserve">建築関係建設コンサルタント業務の内、下記の２つについては、個別に直前２ケ年間の年間平均実績高を入力してください。
</t>
    </r>
    <r>
      <rPr>
        <sz val="10"/>
        <color rgb="FFFF0000"/>
        <rFont val="ＭＳ ゴシック"/>
        <family val="3"/>
        <charset val="128"/>
      </rPr>
      <t>建築関係建設コンサルタントを希望される方は必須となります。</t>
    </r>
    <phoneticPr fontId="6"/>
  </si>
  <si>
    <t>役員情報入力シートを開き、役員情報を入力してください。</t>
    <rPh sb="0" eb="2">
      <t>ヤクイン</t>
    </rPh>
    <rPh sb="2" eb="4">
      <t>ジョウホウ</t>
    </rPh>
    <rPh sb="4" eb="6">
      <t>ニュウリョク</t>
    </rPh>
    <rPh sb="10" eb="11">
      <t>ヒラ</t>
    </rPh>
    <rPh sb="13" eb="15">
      <t>ヤクイン</t>
    </rPh>
    <rPh sb="15" eb="17">
      <t>ジョウホウ</t>
    </rPh>
    <rPh sb="18" eb="20">
      <t>ニュウリョク</t>
    </rPh>
    <phoneticPr fontId="5"/>
  </si>
  <si>
    <t>例)所長　正式名称で入力してください。</t>
    <rPh sb="10" eb="12">
      <t>ニュウリョク</t>
    </rPh>
    <phoneticPr fontId="5"/>
  </si>
  <si>
    <t>例)カブシキガイシャスズキグミ　クマモトエイギョウショ
正式名称を全角カタカナで入力してください。支店・営業所名は、１文字空けて入力してください。</t>
    <phoneticPr fontId="5"/>
  </si>
  <si>
    <t>例)株式会社鈴木組　熊本営業所
正式名称で入力してください。支店・営業所名は、１文字空けて入力してください。</t>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5"/>
  </si>
  <si>
    <t>補償業務管理技士</t>
    <rPh sb="0" eb="2">
      <t>ホショウ</t>
    </rPh>
    <rPh sb="2" eb="4">
      <t>ギョウム</t>
    </rPh>
    <rPh sb="4" eb="6">
      <t>カンリ</t>
    </rPh>
    <rPh sb="6" eb="8">
      <t>ギシ</t>
    </rPh>
    <phoneticPr fontId="6"/>
  </si>
  <si>
    <t>この申請書の事務手続きをした方の情報を入力してください。申請書の確認で問い合わせをする場合があります。
行政書士に依頼している場合は、「D.行政書士情報」にも入力してください。</t>
    <phoneticPr fontId="5"/>
  </si>
  <si>
    <t>建築士法第23条の登録がなければ希望することはできません。支店、営業所に委任する場合は、支店、営業所での事務所登録が必要です。</t>
    <rPh sb="0" eb="3">
      <t>ケンチクシ</t>
    </rPh>
    <rPh sb="3" eb="4">
      <t>ホウ</t>
    </rPh>
    <rPh sb="4" eb="5">
      <t>ダイ</t>
    </rPh>
    <rPh sb="7" eb="8">
      <t>ジョウ</t>
    </rPh>
    <rPh sb="9" eb="11">
      <t>トウロク</t>
    </rPh>
    <rPh sb="16" eb="18">
      <t>キボウ</t>
    </rPh>
    <rPh sb="29" eb="31">
      <t>シテン</t>
    </rPh>
    <rPh sb="32" eb="35">
      <t>エイギョウショ</t>
    </rPh>
    <rPh sb="36" eb="38">
      <t>イニン</t>
    </rPh>
    <rPh sb="40" eb="42">
      <t>バアイ</t>
    </rPh>
    <rPh sb="44" eb="46">
      <t>シテン</t>
    </rPh>
    <rPh sb="47" eb="50">
      <t>エイギョウショ</t>
    </rPh>
    <rPh sb="52" eb="54">
      <t>ジム</t>
    </rPh>
    <rPh sb="54" eb="55">
      <t>ショ</t>
    </rPh>
    <rPh sb="55" eb="57">
      <t>トウロク</t>
    </rPh>
    <rPh sb="58" eb="60">
      <t>ヒツヨウ</t>
    </rPh>
    <phoneticPr fontId="6"/>
  </si>
  <si>
    <t>登記された役員および、委任先の代表者を入力してください。役員が複数になる場合は、行をあけずに入力してください。</t>
    <rPh sb="15" eb="18">
      <t>ダイヒョウシャ</t>
    </rPh>
    <phoneticPr fontId="5"/>
  </si>
  <si>
    <t>公共建築設計者情報システム(PUBDIS)における会社コードを、半角英数字で入力してください。</t>
    <rPh sb="0" eb="2">
      <t>コウキョウ</t>
    </rPh>
    <rPh sb="2" eb="4">
      <t>ケンチク</t>
    </rPh>
    <rPh sb="4" eb="6">
      <t>セッケイ</t>
    </rPh>
    <rPh sb="6" eb="7">
      <t>シャ</t>
    </rPh>
    <rPh sb="7" eb="9">
      <t>ジョウホウ</t>
    </rPh>
    <rPh sb="25" eb="27">
      <t>カイシャ</t>
    </rPh>
    <rPh sb="32" eb="34">
      <t>ハンカク</t>
    </rPh>
    <rPh sb="34" eb="37">
      <t>エイスウジ</t>
    </rPh>
    <rPh sb="38" eb="40">
      <t>ニュウリョク</t>
    </rPh>
    <phoneticPr fontId="6"/>
  </si>
  <si>
    <t>測量調査設計業務実績情報システム(テクリス)における企業IDを、半角英数字で入力してください。</t>
    <phoneticPr fontId="6"/>
  </si>
  <si>
    <t>例)1000001　 「-（ハイフン）」を使わず7桁の数字で入力してください。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</si>
  <si>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</si>
  <si>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43_菊池市</t>
  </si>
  <si>
    <t>役員</t>
  </si>
  <si>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</si>
  <si>
    <t>適格請求書発行事業者</t>
    <phoneticPr fontId="5"/>
  </si>
  <si>
    <t>登録の有無</t>
    <phoneticPr fontId="5"/>
  </si>
  <si>
    <t>適格請求書発行事業者の登録状況をリストから選択してください。「登録有」を選択した場合、(12)を入力してください。</t>
    <rPh sb="21" eb="23">
      <t>センタク</t>
    </rPh>
    <rPh sb="31" eb="33">
      <t>トウロク</t>
    </rPh>
    <rPh sb="33" eb="34">
      <t>アリ</t>
    </rPh>
    <rPh sb="36" eb="38">
      <t>センタク</t>
    </rPh>
    <rPh sb="40" eb="42">
      <t>バアイ</t>
    </rPh>
    <rPh sb="48" eb="50">
      <t>ニュウリョク</t>
    </rPh>
    <phoneticPr fontId="5"/>
  </si>
  <si>
    <t>例)T0000000000000　既に法人番号が付されている事業者は「T＋法人番号」、それ以外の事業者は「T＋新たな13桁の数字の固有番号」を入力してください。</t>
    <rPh sb="71" eb="73">
      <t>ニュウリョク</t>
    </rPh>
    <phoneticPr fontId="5"/>
  </si>
  <si>
    <t>登録番号（インボイス）</t>
    <phoneticPr fontId="5"/>
  </si>
  <si>
    <t>Ver.7.0.1</t>
    <phoneticPr fontId="5"/>
  </si>
  <si>
    <t>7.0.1</t>
  </si>
  <si>
    <t>登記された役員および、委任先の代表者を入力してください。（監査役を除く）
役員が複数になる場合は、行をあけずに入力してください。</t>
    <phoneticPr fontId="5"/>
  </si>
  <si>
    <t>菊池市で行なわれる測量・建設コンサルタント等に係る競争入札に参加する資格の審査を申請します。</t>
    <rPh sb="0" eb="3">
      <t>キクチシ</t>
    </rPh>
    <rPh sb="4" eb="5">
      <t>オコ</t>
    </rPh>
    <rPh sb="9" eb="11">
      <t>ソクリョウ</t>
    </rPh>
    <rPh sb="12" eb="14">
      <t>ケンセツ</t>
    </rPh>
    <rPh sb="21" eb="22">
      <t>トウ</t>
    </rPh>
    <rPh sb="23" eb="24">
      <t>カカ</t>
    </rPh>
    <rPh sb="25" eb="27">
      <t>キョウソウ</t>
    </rPh>
    <rPh sb="27" eb="29">
      <t>ニュウサツ</t>
    </rPh>
    <rPh sb="30" eb="32">
      <t>サンカ</t>
    </rPh>
    <rPh sb="34" eb="36">
      <t>シカク</t>
    </rPh>
    <rPh sb="37" eb="39">
      <t>シンサ</t>
    </rPh>
    <rPh sb="40" eb="42">
      <t>シンセイ</t>
    </rPh>
    <phoneticPr fontId="6"/>
  </si>
  <si>
    <t>例)2026/4/1、R8/4/1</t>
    <phoneticPr fontId="5"/>
  </si>
  <si>
    <t>例)2026/4/1</t>
    <phoneticPr fontId="5"/>
  </si>
  <si>
    <t>ご登録いただいたメールアドレスを入札に関する連絡用として使用する予定です。メールアドレスをお持ちでない場合は、入力する必要はありません。</t>
    <phoneticPr fontId="5"/>
  </si>
  <si>
    <t>業務を希望する場合、希望、登録、登録番号、登録年月日、実績欄を入力してください。
希望、登録欄はリストから「○」を選択してください。
「実績」については、直前2年間に実績がある場合、リストから「○」を選択してください。なお、別添実績調書に記入してください。（実績は本市発注分に限らない）</t>
    <rPh sb="10" eb="12">
      <t>キボウ</t>
    </rPh>
    <rPh sb="32" eb="33">
      <t>チカラ</t>
    </rPh>
    <rPh sb="41" eb="43">
      <t>キボウ</t>
    </rPh>
    <rPh sb="44" eb="47">
      <t>トウロクラン</t>
    </rPh>
    <rPh sb="57" eb="59">
      <t>センタク</t>
    </rPh>
    <rPh sb="100" eb="102">
      <t>センタク</t>
    </rPh>
    <phoneticPr fontId="6"/>
  </si>
  <si>
    <t>Ver.9.0.1</t>
    <phoneticPr fontId="5"/>
  </si>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</sst>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000000"/>
    <numFmt numFmtId="184" formatCode="&quot;Ver.&quot;@"/>
  </numFmts>
  <fonts count="25"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color rgb="FFFF0000"/>
      <name val="ＭＳ ゴシック"/>
      <family val="3"/>
      <charset val="128"/>
    </font>
    <font>
      <sz val="10"/>
      <color rgb="FFFF0000"/>
      <name val="ＭＳ ゴシック"/>
      <family val="3"/>
      <charset val="128"/>
    </font>
    <font>
      <b/>
      <sz val="12"/>
      <color theme="1"/>
      <name val="ＭＳ ゴシック"/>
      <family val="3"/>
      <charset val="128"/>
    </font>
    <font>
      <sz val="12"/>
      <color theme="1"/>
      <name val="ＭＳ ゴシック"/>
      <family val="3"/>
      <charset val="128"/>
    </font>
    <font>
      <sz val="11"/>
      <name val="ＭＳ ゴシック"/>
      <family val="3"/>
      <charset val="128"/>
    </font>
    <font>
      <sz val="9"/>
      <name val="ＭＳ ゴシック"/>
      <family val="3"/>
      <charset val="128"/>
    </font>
    <font>
      <b/>
      <sz val="16"/>
      <name val="ＭＳ ゴシック"/>
      <family val="3"/>
      <charset val="128"/>
    </font>
    <font>
      <b/>
      <sz val="11"/>
      <name val="ＭＳ ゴシック"/>
      <family val="3"/>
      <charset val="128"/>
    </font>
    <font>
      <sz val="10"/>
      <color theme="1" tint="4.9989318521683403E-2"/>
      <name val="ＭＳ ゴシック"/>
      <family val="3"/>
      <charset val="128"/>
    </font>
    <font>
      <sz val="11"/>
      <color theme="1" tint="4.9989318521683403E-2"/>
      <name val="ＭＳ ゴシック"/>
      <family val="3"/>
      <charset val="128"/>
    </font>
    <font>
      <sz val="10"/>
      <color rgb="FF0D0D0D"/>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82">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auto="1"/>
      </left>
      <right style="hair">
        <color auto="1"/>
      </right>
      <top style="hair">
        <color auto="1"/>
      </top>
      <bottom style="thin">
        <color auto="1"/>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right style="hair">
        <color auto="1"/>
      </right>
      <top/>
      <bottom style="hair">
        <color auto="1"/>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top style="thin">
        <color indexed="64"/>
      </top>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hair">
        <color indexed="64"/>
      </left>
      <right/>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top/>
      <bottom style="hair">
        <color indexed="64"/>
      </bottom>
      <diagonal/>
    </border>
    <border>
      <left style="thin">
        <color indexed="64"/>
      </left>
      <right style="thin">
        <color indexed="64"/>
      </right>
      <top/>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double">
        <color indexed="64"/>
      </bottom>
      <diagonal/>
    </border>
    <border>
      <left style="thin">
        <color indexed="64"/>
      </left>
      <right/>
      <top style="hair">
        <color indexed="64"/>
      </top>
      <bottom style="thin">
        <color indexed="64"/>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auto="1"/>
      </left>
      <right/>
      <top style="hair">
        <color auto="1"/>
      </top>
      <bottom/>
      <diagonal/>
    </border>
    <border>
      <left style="hair">
        <color indexed="64"/>
      </left>
      <right/>
      <top/>
      <bottom style="thin">
        <color indexed="64"/>
      </bottom>
      <diagonal/>
    </border>
    <border>
      <left style="hair">
        <color indexed="64"/>
      </left>
      <right style="hair">
        <color indexed="64"/>
      </right>
      <top/>
      <bottom/>
      <diagonal/>
    </border>
    <border>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thin">
        <color auto="1"/>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hair">
        <color auto="1"/>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auto="1"/>
      </left>
      <right style="thin">
        <color indexed="64"/>
      </right>
      <top/>
      <bottom style="hair">
        <color indexed="64"/>
      </bottom>
      <diagonal/>
    </border>
    <border>
      <left style="hair">
        <color indexed="64"/>
      </left>
      <right style="thin">
        <color indexed="64"/>
      </right>
      <top/>
      <bottom style="thin">
        <color indexed="64"/>
      </bottom>
      <diagonal/>
    </border>
    <border>
      <left style="hair">
        <color auto="1"/>
      </left>
      <right style="hair">
        <color auto="1"/>
      </right>
      <top style="hair">
        <color auto="1"/>
      </top>
      <bottom/>
      <diagonal/>
    </border>
    <border>
      <left/>
      <right/>
      <top style="hair">
        <color indexed="64"/>
      </top>
      <bottom/>
      <diagonal/>
    </border>
    <border>
      <left style="thin">
        <color indexed="64"/>
      </left>
      <right/>
      <top style="hair">
        <color indexed="64"/>
      </top>
      <bottom/>
      <diagonal/>
    </border>
    <border>
      <left style="hair">
        <color indexed="64"/>
      </left>
      <right/>
      <top/>
      <bottom style="hair">
        <color indexed="64"/>
      </bottom>
      <diagonal/>
    </border>
    <border>
      <left style="hair">
        <color indexed="64"/>
      </left>
      <right style="thin">
        <color indexed="64"/>
      </right>
      <top style="hair">
        <color auto="1"/>
      </top>
      <bottom/>
      <diagonal/>
    </border>
  </borders>
  <cellStyleXfs count="19">
    <xf numFmtId="0" fontId="0" fillId="0" borderId="0">
      <alignment vertical="center"/>
    </xf>
    <xf numFmtId="0" fontId="3" fillId="0" borderId="0">
      <alignment vertical="center"/>
    </xf>
    <xf numFmtId="0" fontId="7" fillId="0" borderId="0">
      <alignment vertical="center"/>
    </xf>
    <xf numFmtId="0" fontId="9" fillId="0" borderId="0">
      <alignment vertical="center"/>
    </xf>
    <xf numFmtId="38" fontId="10" fillId="0" borderId="0" applyFont="0" applyFill="0" applyBorder="0" applyAlignment="0" applyProtection="0">
      <alignment vertical="center"/>
    </xf>
    <xf numFmtId="0" fontId="1" fillId="0" borderId="0">
      <alignment vertical="center"/>
    </xf>
    <xf numFmtId="0" fontId="3" fillId="0" borderId="0">
      <alignment vertical="center"/>
    </xf>
    <xf numFmtId="38" fontId="11" fillId="0" borderId="0" applyFont="0" applyFill="0" applyBorder="0" applyAlignment="0" applyProtection="0">
      <alignment vertical="center"/>
    </xf>
    <xf numFmtId="0" fontId="9" fillId="0" borderId="0">
      <alignment vertical="center"/>
    </xf>
    <xf numFmtId="176" fontId="10" fillId="0" borderId="0" applyFont="0" applyFill="0" applyBorder="0" applyAlignment="0" applyProtection="0">
      <alignment vertical="center"/>
    </xf>
    <xf numFmtId="0" fontId="9" fillId="0" borderId="0"/>
    <xf numFmtId="0" fontId="7" fillId="0" borderId="0">
      <alignment vertical="center"/>
    </xf>
    <xf numFmtId="0" fontId="3" fillId="0" borderId="0">
      <alignment vertical="center"/>
    </xf>
    <xf numFmtId="38" fontId="11"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xf numFmtId="176" fontId="10" fillId="0" borderId="0" applyFont="0" applyFill="0" applyBorder="0" applyAlignment="0" applyProtection="0">
      <alignment vertical="center"/>
    </xf>
  </cellStyleXfs>
  <cellXfs count="472">
    <xf numFmtId="0" fontId="0" fillId="0" borderId="0" xfId="0">
      <alignment vertical="center"/>
    </xf>
    <xf numFmtId="49" fontId="18" fillId="2" borderId="23" xfId="0" applyNumberFormat="1" applyFont="1" applyFill="1" applyBorder="1" applyAlignment="1" applyProtection="1">
      <alignment horizontal="left" vertical="center"/>
      <protection locked="0"/>
    </xf>
    <xf numFmtId="49" fontId="18" fillId="2" borderId="10" xfId="0" applyNumberFormat="1" applyFont="1" applyFill="1" applyBorder="1" applyAlignment="1" applyProtection="1">
      <alignment horizontal="left" vertical="center"/>
      <protection locked="0"/>
    </xf>
    <xf numFmtId="49" fontId="18" fillId="2" borderId="71" xfId="0" applyNumberFormat="1" applyFont="1" applyFill="1" applyBorder="1" applyAlignment="1" applyProtection="1">
      <alignment horizontal="left" vertical="center"/>
      <protection locked="0"/>
    </xf>
    <xf numFmtId="49" fontId="18" fillId="2" borderId="42" xfId="0" applyNumberFormat="1" applyFont="1" applyFill="1" applyBorder="1" applyAlignment="1" applyProtection="1">
      <alignment horizontal="left" vertical="center"/>
      <protection locked="0"/>
    </xf>
    <xf numFmtId="49" fontId="18" fillId="2" borderId="69" xfId="0" applyNumberFormat="1" applyFont="1" applyFill="1" applyBorder="1" applyAlignment="1" applyProtection="1">
      <alignment horizontal="left" vertical="center"/>
      <protection locked="0"/>
    </xf>
    <xf numFmtId="49" fontId="18" fillId="2" borderId="70" xfId="0" applyNumberFormat="1" applyFont="1" applyFill="1" applyBorder="1" applyAlignment="1" applyProtection="1">
      <alignment horizontal="left" vertical="center"/>
      <protection locked="0"/>
    </xf>
    <xf numFmtId="49" fontId="18" fillId="2" borderId="22" xfId="0" applyNumberFormat="1" applyFont="1" applyFill="1" applyBorder="1" applyAlignment="1" applyProtection="1">
      <alignment horizontal="left" vertical="center"/>
      <protection locked="0"/>
    </xf>
    <xf numFmtId="14" fontId="18" fillId="2" borderId="70" xfId="0" applyNumberFormat="1" applyFont="1" applyFill="1" applyBorder="1" applyAlignment="1" applyProtection="1">
      <alignment horizontal="left" vertical="center"/>
      <protection locked="0"/>
    </xf>
    <xf numFmtId="49" fontId="18" fillId="2" borderId="70" xfId="0" applyNumberFormat="1" applyFont="1" applyFill="1" applyBorder="1" applyAlignment="1" applyProtection="1">
      <alignment horizontal="left" vertical="center" shrinkToFit="1"/>
      <protection locked="0"/>
    </xf>
    <xf numFmtId="14" fontId="18" fillId="2" borderId="71" xfId="0" applyNumberFormat="1" applyFont="1" applyFill="1" applyBorder="1" applyAlignment="1" applyProtection="1">
      <alignment horizontal="left" vertical="center"/>
      <protection locked="0"/>
    </xf>
    <xf numFmtId="49" fontId="18" fillId="2" borderId="71" xfId="0" applyNumberFormat="1" applyFont="1" applyFill="1" applyBorder="1" applyAlignment="1" applyProtection="1">
      <alignment horizontal="left" vertical="center" shrinkToFit="1"/>
      <protection locked="0"/>
    </xf>
    <xf numFmtId="14" fontId="18" fillId="2" borderId="69" xfId="0" applyNumberFormat="1" applyFont="1" applyFill="1" applyBorder="1" applyAlignment="1" applyProtection="1">
      <alignment horizontal="left" vertical="center"/>
      <protection locked="0"/>
    </xf>
    <xf numFmtId="49" fontId="18" fillId="2" borderId="69" xfId="0" applyNumberFormat="1" applyFont="1" applyFill="1" applyBorder="1" applyAlignment="1" applyProtection="1">
      <alignment horizontal="left" vertical="center" shrinkToFit="1"/>
      <protection locked="0"/>
    </xf>
    <xf numFmtId="49" fontId="18" fillId="2" borderId="72" xfId="12" applyNumberFormat="1" applyFont="1" applyFill="1" applyBorder="1" applyAlignment="1" applyProtection="1">
      <alignment horizontal="center" vertical="center"/>
      <protection locked="0"/>
    </xf>
    <xf numFmtId="49" fontId="18" fillId="2" borderId="11" xfId="12" applyNumberFormat="1" applyFont="1" applyFill="1" applyBorder="1" applyAlignment="1" applyProtection="1">
      <alignment horizontal="center" vertical="center"/>
      <protection locked="0"/>
    </xf>
    <xf numFmtId="49" fontId="18" fillId="2" borderId="49" xfId="12" applyNumberFormat="1" applyFont="1" applyFill="1" applyBorder="1" applyAlignment="1" applyProtection="1">
      <alignment horizontal="center" vertical="center"/>
      <protection locked="0"/>
    </xf>
    <xf numFmtId="49" fontId="18" fillId="2" borderId="14" xfId="12" applyNumberFormat="1" applyFont="1" applyFill="1" applyBorder="1" applyAlignment="1" applyProtection="1">
      <alignment horizontal="center" vertical="center"/>
      <protection locked="0"/>
    </xf>
    <xf numFmtId="49" fontId="18" fillId="2" borderId="76" xfId="12" applyNumberFormat="1" applyFont="1" applyFill="1" applyBorder="1" applyAlignment="1" applyProtection="1">
      <alignment horizontal="center" vertical="center"/>
      <protection locked="0"/>
    </xf>
    <xf numFmtId="49" fontId="18" fillId="2" borderId="75" xfId="12" applyNumberFormat="1" applyFont="1" applyFill="1" applyBorder="1" applyAlignment="1" applyProtection="1">
      <alignment horizontal="center" vertical="center"/>
      <protection locked="0"/>
    </xf>
    <xf numFmtId="49" fontId="18" fillId="2" borderId="50" xfId="12" applyNumberFormat="1" applyFont="1" applyFill="1" applyBorder="1" applyAlignment="1" applyProtection="1">
      <alignment horizontal="center" vertical="center"/>
      <protection locked="0"/>
    </xf>
    <xf numFmtId="49" fontId="18" fillId="2" borderId="57" xfId="12" applyNumberFormat="1" applyFont="1" applyFill="1" applyBorder="1" applyAlignment="1" applyProtection="1">
      <alignment horizontal="center" vertical="center"/>
      <protection locked="0"/>
    </xf>
    <xf numFmtId="49" fontId="18" fillId="2" borderId="74" xfId="12" applyNumberFormat="1" applyFont="1" applyFill="1" applyBorder="1" applyAlignment="1" applyProtection="1">
      <alignment horizontal="center" vertical="center"/>
      <protection locked="0"/>
    </xf>
    <xf numFmtId="49" fontId="18" fillId="2" borderId="19" xfId="12" applyNumberFormat="1" applyFont="1" applyFill="1" applyBorder="1" applyAlignment="1" applyProtection="1">
      <alignment horizontal="center" vertical="center"/>
      <protection locked="0"/>
    </xf>
    <xf numFmtId="49" fontId="18" fillId="2" borderId="3" xfId="12" applyNumberFormat="1" applyFont="1" applyFill="1" applyBorder="1" applyAlignment="1" applyProtection="1">
      <alignment horizontal="center" vertical="center"/>
      <protection locked="0"/>
    </xf>
    <xf numFmtId="49" fontId="18" fillId="2" borderId="44" xfId="12" applyNumberFormat="1" applyFont="1" applyFill="1" applyBorder="1" applyAlignment="1" applyProtection="1">
      <alignment horizontal="center" vertical="center"/>
      <protection locked="0"/>
    </xf>
    <xf numFmtId="49" fontId="18" fillId="2" borderId="12" xfId="12" applyNumberFormat="1" applyFont="1" applyFill="1" applyBorder="1" applyAlignment="1" applyProtection="1">
      <alignment horizontal="center" vertical="center"/>
      <protection locked="0"/>
    </xf>
    <xf numFmtId="49" fontId="18" fillId="2" borderId="77" xfId="12" applyNumberFormat="1" applyFont="1" applyFill="1" applyBorder="1" applyAlignment="1" applyProtection="1">
      <alignment horizontal="center" vertical="center"/>
      <protection locked="0"/>
    </xf>
    <xf numFmtId="49" fontId="18" fillId="2" borderId="51" xfId="12" applyNumberFormat="1" applyFont="1" applyFill="1" applyBorder="1" applyAlignment="1" applyProtection="1">
      <alignment horizontal="center" vertical="center"/>
      <protection locked="0"/>
    </xf>
    <xf numFmtId="49" fontId="18" fillId="2" borderId="3" xfId="2" applyNumberFormat="1" applyFont="1" applyFill="1" applyBorder="1" applyAlignment="1" applyProtection="1">
      <alignment horizontal="center" vertical="center"/>
      <protection locked="0"/>
    </xf>
    <xf numFmtId="49" fontId="18" fillId="2" borderId="18" xfId="0" applyNumberFormat="1" applyFont="1" applyFill="1" applyBorder="1" applyAlignment="1" applyProtection="1">
      <alignment horizontal="left" vertical="center"/>
      <protection locked="0"/>
    </xf>
    <xf numFmtId="49" fontId="18" fillId="2" borderId="2" xfId="0" applyNumberFormat="1" applyFont="1" applyFill="1" applyBorder="1" applyAlignment="1" applyProtection="1">
      <alignment horizontal="left" vertical="center"/>
      <protection locked="0"/>
    </xf>
    <xf numFmtId="49" fontId="18" fillId="2" borderId="40" xfId="0" applyNumberFormat="1" applyFont="1" applyFill="1" applyBorder="1" applyAlignment="1" applyProtection="1">
      <alignment horizontal="left" vertical="center"/>
      <protection locked="0"/>
    </xf>
    <xf numFmtId="49" fontId="18" fillId="2" borderId="14" xfId="0" applyNumberFormat="1" applyFont="1" applyFill="1" applyBorder="1" applyAlignment="1" applyProtection="1">
      <alignment horizontal="left" vertical="center"/>
      <protection locked="0"/>
    </xf>
    <xf numFmtId="38" fontId="18" fillId="2" borderId="16" xfId="1" applyNumberFormat="1" applyFont="1" applyFill="1" applyBorder="1" applyAlignment="1" applyProtection="1">
      <alignment horizontal="right" vertical="center"/>
      <protection locked="0"/>
    </xf>
    <xf numFmtId="38" fontId="18" fillId="2" borderId="10" xfId="1" applyNumberFormat="1" applyFont="1" applyFill="1" applyBorder="1" applyAlignment="1" applyProtection="1">
      <alignment horizontal="right" vertical="center"/>
      <protection locked="0"/>
    </xf>
    <xf numFmtId="178" fontId="18" fillId="2" borderId="10" xfId="1" applyNumberFormat="1" applyFont="1" applyFill="1" applyBorder="1" applyAlignment="1" applyProtection="1">
      <alignment horizontal="right" vertical="center"/>
      <protection locked="0"/>
    </xf>
    <xf numFmtId="178" fontId="18" fillId="2" borderId="11" xfId="1" applyNumberFormat="1" applyFont="1" applyFill="1" applyBorder="1" applyAlignment="1" applyProtection="1">
      <alignment horizontal="right" vertical="center"/>
      <protection locked="0"/>
    </xf>
    <xf numFmtId="38" fontId="18" fillId="2" borderId="31" xfId="1" applyNumberFormat="1" applyFont="1" applyFill="1" applyBorder="1" applyAlignment="1" applyProtection="1">
      <alignment horizontal="right" vertical="center"/>
      <protection locked="0"/>
    </xf>
    <xf numFmtId="38" fontId="18" fillId="2" borderId="32" xfId="1" applyNumberFormat="1" applyFont="1" applyFill="1" applyBorder="1" applyAlignment="1" applyProtection="1">
      <alignment horizontal="right" vertical="center"/>
      <protection locked="0"/>
    </xf>
    <xf numFmtId="178" fontId="18" fillId="2" borderId="32" xfId="1" applyNumberFormat="1" applyFont="1" applyFill="1" applyBorder="1" applyAlignment="1" applyProtection="1">
      <alignment horizontal="right" vertical="center"/>
      <protection locked="0"/>
    </xf>
    <xf numFmtId="178" fontId="18" fillId="2" borderId="34" xfId="1" applyNumberFormat="1" applyFont="1" applyFill="1" applyBorder="1" applyAlignment="1" applyProtection="1">
      <alignment horizontal="right" vertical="center"/>
      <protection locked="0"/>
    </xf>
    <xf numFmtId="49" fontId="18" fillId="2" borderId="16" xfId="12" applyNumberFormat="1" applyFont="1" applyFill="1" applyBorder="1" applyAlignment="1" applyProtection="1">
      <alignment horizontal="center" vertical="center"/>
      <protection locked="0"/>
    </xf>
    <xf numFmtId="49" fontId="18" fillId="2" borderId="11" xfId="12" applyNumberFormat="1" applyFont="1" applyFill="1" applyBorder="1" applyAlignment="1" applyProtection="1">
      <alignment horizontal="center" vertical="center"/>
      <protection locked="0"/>
    </xf>
    <xf numFmtId="14" fontId="18" fillId="2" borderId="0" xfId="0" applyNumberFormat="1" applyFont="1" applyFill="1" applyAlignment="1" applyProtection="1">
      <alignment horizontal="left" vertical="center"/>
      <protection locked="0"/>
    </xf>
    <xf numFmtId="182" fontId="18" fillId="2" borderId="0" xfId="0" applyNumberFormat="1" applyFont="1" applyFill="1" applyAlignment="1" applyProtection="1">
      <alignment horizontal="left" vertical="center"/>
      <protection locked="0"/>
    </xf>
    <xf numFmtId="49" fontId="18" fillId="2" borderId="15" xfId="12" applyNumberFormat="1" applyFont="1" applyFill="1" applyBorder="1" applyAlignment="1" applyProtection="1">
      <alignment horizontal="center" vertical="center"/>
      <protection locked="0"/>
    </xf>
    <xf numFmtId="49" fontId="18" fillId="2" borderId="6" xfId="12" applyNumberFormat="1" applyFont="1" applyFill="1" applyBorder="1" applyAlignment="1" applyProtection="1">
      <alignment horizontal="center" vertical="center"/>
      <protection locked="0"/>
    </xf>
    <xf numFmtId="49" fontId="18" fillId="2" borderId="48" xfId="12" applyNumberFormat="1" applyFont="1" applyFill="1" applyBorder="1" applyAlignment="1" applyProtection="1">
      <alignment horizontal="center" vertical="center"/>
      <protection locked="0"/>
    </xf>
    <xf numFmtId="49" fontId="18" fillId="2" borderId="14" xfId="12" applyNumberFormat="1" applyFont="1" applyFill="1" applyBorder="1" applyAlignment="1" applyProtection="1">
      <alignment horizontal="center" vertical="center"/>
      <protection locked="0"/>
    </xf>
    <xf numFmtId="49" fontId="18" fillId="2" borderId="79" xfId="12" applyNumberFormat="1" applyFont="1" applyFill="1" applyBorder="1" applyAlignment="1" applyProtection="1">
      <alignment horizontal="center" vertical="center"/>
      <protection locked="0"/>
    </xf>
    <xf numFmtId="49" fontId="18" fillId="2" borderId="66" xfId="12" applyNumberFormat="1" applyFont="1" applyFill="1" applyBorder="1" applyAlignment="1" applyProtection="1">
      <alignment horizontal="center" vertical="center"/>
      <protection locked="0"/>
    </xf>
    <xf numFmtId="49" fontId="18" fillId="2" borderId="24" xfId="12" applyNumberFormat="1" applyFont="1" applyFill="1" applyBorder="1" applyAlignment="1" applyProtection="1">
      <alignment horizontal="center" vertical="center"/>
      <protection locked="0"/>
    </xf>
    <xf numFmtId="49" fontId="18" fillId="2" borderId="62" xfId="12" applyNumberFormat="1" applyFont="1" applyFill="1" applyBorder="1" applyAlignment="1" applyProtection="1">
      <alignment horizontal="center" vertical="center"/>
      <protection locked="0"/>
    </xf>
    <xf numFmtId="38" fontId="18" fillId="2" borderId="15" xfId="1" applyNumberFormat="1" applyFont="1" applyFill="1" applyBorder="1" applyAlignment="1" applyProtection="1">
      <alignment horizontal="right" vertical="center"/>
      <protection locked="0"/>
    </xf>
    <xf numFmtId="38" fontId="18" fillId="2" borderId="5" xfId="1" applyNumberFormat="1" applyFont="1" applyFill="1" applyBorder="1" applyAlignment="1" applyProtection="1">
      <alignment horizontal="right" vertical="center"/>
      <protection locked="0"/>
    </xf>
    <xf numFmtId="178" fontId="18" fillId="2" borderId="5" xfId="1" applyNumberFormat="1" applyFont="1" applyFill="1" applyBorder="1" applyAlignment="1" applyProtection="1">
      <alignment horizontal="right" vertical="center"/>
      <protection locked="0"/>
    </xf>
    <xf numFmtId="177" fontId="18" fillId="2" borderId="7" xfId="1" applyNumberFormat="1" applyFont="1" applyFill="1" applyBorder="1" applyAlignment="1" applyProtection="1">
      <alignment horizontal="right" vertical="center"/>
      <protection locked="0"/>
    </xf>
    <xf numFmtId="38" fontId="18" fillId="2" borderId="48" xfId="1" applyNumberFormat="1" applyFont="1" applyFill="1" applyBorder="1" applyAlignment="1" applyProtection="1">
      <alignment horizontal="right" vertical="center"/>
      <protection locked="0"/>
    </xf>
    <xf numFmtId="38" fontId="18" fillId="2" borderId="42" xfId="1" applyNumberFormat="1" applyFont="1" applyFill="1" applyBorder="1" applyAlignment="1" applyProtection="1">
      <alignment horizontal="right" vertical="center"/>
      <protection locked="0"/>
    </xf>
    <xf numFmtId="178" fontId="18" fillId="2" borderId="42" xfId="1" applyNumberFormat="1" applyFont="1" applyFill="1" applyBorder="1" applyAlignment="1" applyProtection="1">
      <alignment horizontal="right" vertical="center"/>
      <protection locked="0"/>
    </xf>
    <xf numFmtId="178" fontId="18" fillId="2" borderId="45" xfId="1" applyNumberFormat="1" applyFont="1" applyFill="1" applyBorder="1" applyAlignment="1" applyProtection="1">
      <alignment horizontal="right" vertical="center"/>
      <protection locked="0"/>
    </xf>
    <xf numFmtId="178" fontId="18" fillId="2" borderId="12" xfId="1" applyNumberFormat="1" applyFont="1" applyFill="1" applyBorder="1" applyAlignment="1" applyProtection="1">
      <alignment horizontal="right" vertical="center"/>
      <protection locked="0"/>
    </xf>
    <xf numFmtId="38" fontId="18" fillId="2" borderId="47" xfId="1" applyNumberFormat="1" applyFont="1" applyFill="1" applyBorder="1" applyAlignment="1" applyProtection="1">
      <alignment horizontal="right" vertical="center"/>
      <protection locked="0"/>
    </xf>
    <xf numFmtId="38" fontId="18" fillId="2" borderId="34" xfId="1" applyNumberFormat="1" applyFont="1" applyFill="1" applyBorder="1" applyAlignment="1" applyProtection="1">
      <alignment horizontal="right" vertical="center"/>
      <protection locked="0"/>
    </xf>
    <xf numFmtId="177" fontId="18" fillId="2" borderId="6" xfId="1" applyNumberFormat="1" applyFont="1" applyFill="1" applyBorder="1" applyAlignment="1" applyProtection="1">
      <alignment horizontal="right" vertical="center"/>
      <protection locked="0"/>
    </xf>
    <xf numFmtId="38" fontId="18" fillId="2" borderId="4" xfId="1" applyNumberFormat="1" applyFont="1" applyFill="1" applyBorder="1" applyAlignment="1" applyProtection="1">
      <alignment horizontal="right" vertical="center"/>
      <protection locked="0"/>
    </xf>
    <xf numFmtId="38" fontId="18" fillId="2" borderId="6" xfId="1" applyNumberFormat="1" applyFont="1" applyFill="1" applyBorder="1" applyAlignment="1" applyProtection="1">
      <alignment horizontal="right" vertical="center"/>
      <protection locked="0"/>
    </xf>
    <xf numFmtId="49" fontId="18" fillId="2" borderId="65" xfId="0" applyNumberFormat="1" applyFont="1" applyFill="1" applyBorder="1" applyAlignment="1" applyProtection="1">
      <alignment horizontal="left" vertical="center"/>
      <protection locked="0"/>
    </xf>
    <xf numFmtId="49" fontId="18" fillId="2" borderId="56" xfId="0" applyNumberFormat="1" applyFont="1" applyFill="1" applyBorder="1" applyAlignment="1" applyProtection="1">
      <alignment horizontal="left" vertical="center"/>
      <protection locked="0"/>
    </xf>
    <xf numFmtId="49" fontId="18" fillId="2" borderId="60" xfId="0" applyNumberFormat="1" applyFont="1" applyFill="1" applyBorder="1" applyAlignment="1" applyProtection="1">
      <alignment horizontal="left" vertical="center"/>
      <protection locked="0"/>
    </xf>
    <xf numFmtId="38" fontId="18" fillId="2" borderId="4" xfId="2" applyNumberFormat="1" applyFont="1" applyFill="1" applyBorder="1" applyAlignment="1" applyProtection="1">
      <alignment horizontal="right" vertical="center"/>
      <protection locked="0"/>
    </xf>
    <xf numFmtId="38" fontId="18" fillId="2" borderId="5" xfId="2" applyNumberFormat="1" applyFont="1" applyFill="1" applyBorder="1" applyAlignment="1" applyProtection="1">
      <alignment horizontal="right" vertical="center"/>
      <protection locked="0"/>
    </xf>
    <xf numFmtId="182" fontId="18" fillId="2" borderId="7" xfId="2" applyNumberFormat="1" applyFont="1" applyFill="1" applyBorder="1" applyAlignment="1" applyProtection="1">
      <alignment horizontal="right" vertical="center"/>
      <protection locked="0"/>
    </xf>
    <xf numFmtId="38" fontId="18" fillId="2" borderId="9" xfId="2" applyNumberFormat="1" applyFont="1" applyFill="1" applyBorder="1" applyAlignment="1" applyProtection="1">
      <alignment horizontal="right" vertical="center"/>
      <protection locked="0"/>
    </xf>
    <xf numFmtId="38" fontId="18" fillId="2" borderId="10" xfId="2" applyNumberFormat="1" applyFont="1" applyFill="1" applyBorder="1" applyAlignment="1" applyProtection="1">
      <alignment horizontal="right" vertical="center"/>
      <protection locked="0"/>
    </xf>
    <xf numFmtId="182" fontId="18" fillId="2" borderId="12" xfId="2" applyNumberFormat="1" applyFont="1" applyFill="1" applyBorder="1" applyAlignment="1" applyProtection="1">
      <alignment horizontal="right" vertical="center"/>
      <protection locked="0"/>
    </xf>
    <xf numFmtId="49" fontId="18" fillId="2" borderId="0" xfId="0" applyNumberFormat="1" applyFont="1" applyFill="1" applyAlignment="1" applyProtection="1">
      <alignment horizontal="left" vertical="center"/>
      <protection locked="0"/>
    </xf>
    <xf numFmtId="49" fontId="18" fillId="2" borderId="0" xfId="0" applyNumberFormat="1" applyFont="1" applyFill="1" applyAlignment="1" applyProtection="1">
      <alignment horizontal="left" vertical="center" shrinkToFit="1"/>
      <protection locked="0"/>
    </xf>
    <xf numFmtId="182" fontId="18" fillId="2" borderId="5" xfId="1" applyNumberFormat="1" applyFont="1" applyFill="1" applyBorder="1" applyAlignment="1" applyProtection="1">
      <alignment horizontal="right" vertical="center"/>
      <protection locked="0"/>
    </xf>
    <xf numFmtId="182" fontId="18" fillId="2" borderId="7" xfId="1" applyNumberFormat="1" applyFont="1" applyFill="1" applyBorder="1" applyAlignment="1" applyProtection="1">
      <alignment horizontal="right" vertical="center"/>
      <protection locked="0"/>
    </xf>
    <xf numFmtId="182" fontId="18" fillId="2" borderId="10" xfId="1" applyNumberFormat="1" applyFont="1" applyFill="1" applyBorder="1" applyAlignment="1" applyProtection="1">
      <alignment horizontal="right" vertical="center"/>
      <protection locked="0"/>
    </xf>
    <xf numFmtId="182" fontId="18" fillId="2" borderId="12" xfId="1" applyNumberFormat="1" applyFont="1" applyFill="1" applyBorder="1" applyAlignment="1" applyProtection="1">
      <alignment horizontal="right" vertical="center"/>
      <protection locked="0"/>
    </xf>
    <xf numFmtId="182" fontId="18" fillId="2" borderId="42" xfId="1" applyNumberFormat="1" applyFont="1" applyFill="1" applyBorder="1" applyAlignment="1" applyProtection="1">
      <alignment horizontal="right" vertical="center"/>
      <protection locked="0"/>
    </xf>
    <xf numFmtId="182" fontId="18" fillId="2" borderId="45" xfId="1" applyNumberFormat="1" applyFont="1" applyFill="1" applyBorder="1" applyAlignment="1" applyProtection="1">
      <alignment horizontal="right" vertical="center"/>
      <protection locked="0"/>
    </xf>
    <xf numFmtId="183" fontId="18" fillId="2" borderId="0" xfId="0" applyNumberFormat="1" applyFont="1" applyFill="1" applyAlignment="1" applyProtection="1">
      <alignment horizontal="left" vertical="center"/>
      <protection locked="0"/>
    </xf>
    <xf numFmtId="181" fontId="18" fillId="2" borderId="0" xfId="0" applyNumberFormat="1" applyFont="1" applyFill="1" applyAlignment="1" applyProtection="1">
      <alignment horizontal="left" vertical="center"/>
      <protection locked="0"/>
    </xf>
    <xf numFmtId="177" fontId="18" fillId="2" borderId="0" xfId="0" applyNumberFormat="1" applyFont="1" applyFill="1" applyAlignment="1" applyProtection="1">
      <alignment horizontal="left" vertical="center"/>
      <protection locked="0"/>
    </xf>
    <xf numFmtId="177" fontId="18" fillId="2" borderId="0" xfId="0" applyNumberFormat="1" applyFont="1" applyFill="1" applyAlignment="1" applyProtection="1">
      <alignment horizontal="left" vertical="center" shrinkToFit="1"/>
      <protection locked="0"/>
    </xf>
    <xf numFmtId="38" fontId="18" fillId="2" borderId="9" xfId="1" applyNumberFormat="1" applyFont="1" applyFill="1" applyBorder="1" applyAlignment="1" applyProtection="1">
      <alignment horizontal="right" vertical="center"/>
      <protection locked="0"/>
    </xf>
    <xf numFmtId="14" fontId="18" fillId="2" borderId="9" xfId="0" applyNumberFormat="1" applyFont="1" applyFill="1" applyBorder="1" applyAlignment="1" applyProtection="1">
      <alignment horizontal="left" vertical="center"/>
      <protection locked="0"/>
    </xf>
    <xf numFmtId="177" fontId="18" fillId="2" borderId="10" xfId="0" applyNumberFormat="1" applyFont="1" applyFill="1" applyBorder="1" applyAlignment="1" applyProtection="1">
      <alignment horizontal="left" vertical="center"/>
      <protection locked="0"/>
    </xf>
    <xf numFmtId="49" fontId="18" fillId="2" borderId="11" xfId="0" applyNumberFormat="1" applyFont="1" applyFill="1" applyBorder="1" applyAlignment="1" applyProtection="1">
      <alignment horizontal="left" vertical="center"/>
      <protection locked="0"/>
    </xf>
    <xf numFmtId="178" fontId="18" fillId="2" borderId="7" xfId="1" applyNumberFormat="1" applyFont="1" applyFill="1" applyBorder="1" applyAlignment="1" applyProtection="1">
      <alignment horizontal="right" vertical="center"/>
      <protection locked="0"/>
    </xf>
    <xf numFmtId="14" fontId="18" fillId="2" borderId="43" xfId="0" applyNumberFormat="1" applyFont="1" applyFill="1" applyBorder="1" applyAlignment="1" applyProtection="1">
      <alignment horizontal="left" vertical="center"/>
      <protection locked="0"/>
    </xf>
    <xf numFmtId="177" fontId="18" fillId="2" borderId="42" xfId="0" applyNumberFormat="1" applyFont="1" applyFill="1" applyBorder="1" applyAlignment="1" applyProtection="1">
      <alignment horizontal="left" vertical="center"/>
      <protection locked="0"/>
    </xf>
    <xf numFmtId="49" fontId="18" fillId="2" borderId="14" xfId="0" applyNumberFormat="1" applyFont="1" applyFill="1" applyBorder="1" applyAlignment="1" applyProtection="1">
      <alignment horizontal="left" vertical="center"/>
      <protection locked="0"/>
    </xf>
    <xf numFmtId="38" fontId="18" fillId="2" borderId="11" xfId="1" applyNumberFormat="1" applyFont="1" applyFill="1" applyBorder="1" applyAlignment="1" applyProtection="1">
      <alignment horizontal="right" vertical="center"/>
      <protection locked="0"/>
    </xf>
    <xf numFmtId="49" fontId="18" fillId="2" borderId="28" xfId="12" applyNumberFormat="1" applyFont="1" applyFill="1" applyBorder="1" applyAlignment="1" applyProtection="1">
      <alignment horizontal="center" vertical="center"/>
      <protection locked="0"/>
    </xf>
    <xf numFmtId="49" fontId="18" fillId="2" borderId="17" xfId="12" applyNumberFormat="1" applyFont="1" applyFill="1" applyBorder="1" applyAlignment="1" applyProtection="1">
      <alignment horizontal="center" vertical="center"/>
      <protection locked="0"/>
    </xf>
    <xf numFmtId="14" fontId="18" fillId="2" borderId="1" xfId="0" applyNumberFormat="1" applyFont="1" applyFill="1" applyBorder="1" applyAlignment="1" applyProtection="1">
      <alignment horizontal="left" vertical="center"/>
      <protection locked="0"/>
    </xf>
    <xf numFmtId="177" fontId="18" fillId="2" borderId="2" xfId="0" applyNumberFormat="1" applyFont="1" applyFill="1" applyBorder="1" applyAlignment="1" applyProtection="1">
      <alignment horizontal="left" vertical="center"/>
      <protection locked="0"/>
    </xf>
    <xf numFmtId="177" fontId="18" fillId="2" borderId="17" xfId="0" applyNumberFormat="1" applyFont="1" applyFill="1" applyBorder="1" applyAlignment="1" applyProtection="1">
      <alignment horizontal="left" vertical="center"/>
      <protection locked="0"/>
    </xf>
    <xf numFmtId="49" fontId="18" fillId="2" borderId="18" xfId="0" applyNumberFormat="1" applyFont="1" applyFill="1" applyBorder="1" applyAlignment="1" applyProtection="1">
      <alignment horizontal="left" vertical="center"/>
      <protection locked="0"/>
    </xf>
    <xf numFmtId="38" fontId="18" fillId="2" borderId="15" xfId="2" applyNumberFormat="1" applyFont="1" applyFill="1" applyBorder="1" applyAlignment="1" applyProtection="1">
      <alignment horizontal="right" vertical="center"/>
      <protection locked="0"/>
    </xf>
    <xf numFmtId="38" fontId="18" fillId="2" borderId="7" xfId="2" applyNumberFormat="1" applyFont="1" applyFill="1" applyBorder="1" applyAlignment="1" applyProtection="1">
      <alignment horizontal="right" vertical="center"/>
      <protection locked="0"/>
    </xf>
    <xf numFmtId="38" fontId="18" fillId="2" borderId="16" xfId="2" applyNumberFormat="1" applyFont="1" applyFill="1" applyBorder="1" applyAlignment="1" applyProtection="1">
      <alignment horizontal="right" vertical="center"/>
      <protection locked="0"/>
    </xf>
    <xf numFmtId="38" fontId="18" fillId="2" borderId="12" xfId="2" applyNumberFormat="1" applyFont="1" applyFill="1" applyBorder="1" applyAlignment="1" applyProtection="1">
      <alignment horizontal="right" vertical="center"/>
      <protection locked="0"/>
    </xf>
    <xf numFmtId="38" fontId="18" fillId="2" borderId="43" xfId="2" applyNumberFormat="1" applyFont="1" applyFill="1" applyBorder="1" applyAlignment="1" applyProtection="1">
      <alignment horizontal="right" vertical="center"/>
      <protection locked="0"/>
    </xf>
    <xf numFmtId="38" fontId="18" fillId="2" borderId="42" xfId="2" applyNumberFormat="1" applyFont="1" applyFill="1" applyBorder="1" applyAlignment="1" applyProtection="1">
      <alignment horizontal="right" vertical="center"/>
      <protection locked="0"/>
    </xf>
    <xf numFmtId="182" fontId="18" fillId="2" borderId="45" xfId="2" applyNumberFormat="1" applyFont="1" applyFill="1" applyBorder="1" applyAlignment="1" applyProtection="1">
      <alignment horizontal="right" vertical="center"/>
      <protection locked="0"/>
    </xf>
    <xf numFmtId="14" fontId="18" fillId="2" borderId="4" xfId="0" applyNumberFormat="1" applyFont="1" applyFill="1" applyBorder="1" applyAlignment="1" applyProtection="1">
      <alignment horizontal="left" vertical="center"/>
      <protection locked="0"/>
    </xf>
    <xf numFmtId="177" fontId="18" fillId="2" borderId="5" xfId="0" applyNumberFormat="1" applyFont="1" applyFill="1" applyBorder="1" applyAlignment="1" applyProtection="1">
      <alignment horizontal="left" vertical="center"/>
      <protection locked="0"/>
    </xf>
    <xf numFmtId="49" fontId="18" fillId="2" borderId="6" xfId="0" applyNumberFormat="1" applyFont="1" applyFill="1" applyBorder="1" applyAlignment="1" applyProtection="1">
      <alignment horizontal="left" vertical="center"/>
      <protection locked="0"/>
    </xf>
    <xf numFmtId="14" fontId="18" fillId="2" borderId="25" xfId="0" applyNumberFormat="1" applyFont="1" applyFill="1" applyBorder="1" applyAlignment="1" applyProtection="1">
      <alignment horizontal="left" vertical="center"/>
      <protection locked="0"/>
    </xf>
    <xf numFmtId="177" fontId="18" fillId="2" borderId="23" xfId="0" applyNumberFormat="1" applyFont="1" applyFill="1" applyBorder="1" applyAlignment="1" applyProtection="1">
      <alignment horizontal="left" vertical="center"/>
      <protection locked="0"/>
    </xf>
    <xf numFmtId="49" fontId="18" fillId="2" borderId="63" xfId="0" applyNumberFormat="1" applyFont="1" applyFill="1" applyBorder="1" applyAlignment="1" applyProtection="1">
      <alignment horizontal="left" vertical="center"/>
      <protection locked="0"/>
    </xf>
    <xf numFmtId="49" fontId="18" fillId="2" borderId="30" xfId="0" applyNumberFormat="1" applyFont="1" applyFill="1" applyBorder="1" applyAlignment="1" applyProtection="1">
      <alignment horizontal="left" vertical="center"/>
      <protection locked="0"/>
    </xf>
    <xf numFmtId="49" fontId="18" fillId="2" borderId="57" xfId="0" applyNumberFormat="1" applyFont="1" applyFill="1" applyBorder="1" applyAlignment="1" applyProtection="1">
      <alignment horizontal="left" vertical="center"/>
      <protection locked="0"/>
    </xf>
    <xf numFmtId="49" fontId="18" fillId="2" borderId="55" xfId="0" applyNumberFormat="1" applyFont="1" applyFill="1" applyBorder="1" applyAlignment="1" applyProtection="1">
      <alignment horizontal="left" vertical="center"/>
      <protection locked="0"/>
    </xf>
    <xf numFmtId="49" fontId="18" fillId="2" borderId="20" xfId="0" applyNumberFormat="1" applyFont="1" applyFill="1" applyBorder="1" applyAlignment="1" applyProtection="1">
      <alignment horizontal="left" vertical="center"/>
      <protection locked="0"/>
    </xf>
    <xf numFmtId="49" fontId="18" fillId="2" borderId="62" xfId="0" applyNumberFormat="1" applyFont="1" applyFill="1" applyBorder="1" applyAlignment="1" applyProtection="1">
      <alignment horizontal="left" vertical="center"/>
      <protection locked="0"/>
    </xf>
    <xf numFmtId="0" fontId="18" fillId="2" borderId="0" xfId="0" applyFont="1" applyFill="1" applyAlignment="1" applyProtection="1">
      <alignment horizontal="left" vertical="center"/>
      <protection locked="0"/>
    </xf>
    <xf numFmtId="38" fontId="18" fillId="2" borderId="48" xfId="2" applyNumberFormat="1" applyFont="1" applyFill="1" applyBorder="1" applyAlignment="1" applyProtection="1">
      <alignment horizontal="right" vertical="center"/>
      <protection locked="0"/>
    </xf>
    <xf numFmtId="38" fontId="18" fillId="2" borderId="45" xfId="2" applyNumberFormat="1" applyFont="1" applyFill="1" applyBorder="1" applyAlignment="1" applyProtection="1">
      <alignment horizontal="right" vertical="center"/>
      <protection locked="0"/>
    </xf>
    <xf numFmtId="178" fontId="18" fillId="2" borderId="33" xfId="1" applyNumberFormat="1" applyFont="1" applyFill="1" applyBorder="1" applyAlignment="1" applyProtection="1">
      <alignment horizontal="right" vertical="center"/>
      <protection locked="0"/>
    </xf>
    <xf numFmtId="49" fontId="18" fillId="2" borderId="0" xfId="1" applyNumberFormat="1" applyFont="1" applyFill="1" applyAlignment="1" applyProtection="1">
      <alignment horizontal="left" vertical="top" wrapText="1"/>
      <protection locked="0"/>
    </xf>
    <xf numFmtId="49" fontId="18" fillId="2" borderId="80" xfId="0" applyNumberFormat="1" applyFont="1" applyFill="1" applyBorder="1" applyAlignment="1" applyProtection="1">
      <alignment horizontal="left" vertical="center"/>
      <protection locked="0"/>
    </xf>
    <xf numFmtId="49" fontId="18" fillId="2" borderId="40" xfId="0" applyNumberFormat="1" applyFont="1" applyFill="1" applyBorder="1" applyAlignment="1" applyProtection="1">
      <alignment horizontal="left" vertical="center"/>
      <protection locked="0"/>
    </xf>
    <xf numFmtId="49" fontId="18" fillId="2" borderId="19" xfId="0" applyNumberFormat="1" applyFont="1" applyFill="1" applyBorder="1" applyAlignment="1" applyProtection="1">
      <alignment horizontal="left" vertical="center"/>
      <protection locked="0"/>
    </xf>
    <xf numFmtId="49" fontId="18" fillId="2" borderId="81" xfId="12" applyNumberFormat="1" applyFont="1" applyFill="1" applyBorder="1" applyAlignment="1" applyProtection="1">
      <alignment horizontal="center" vertical="center"/>
      <protection locked="0"/>
    </xf>
    <xf numFmtId="0" fontId="18" fillId="2" borderId="76" xfId="12" applyFont="1" applyFill="1" applyBorder="1" applyAlignment="1" applyProtection="1">
      <alignment horizontal="center" vertical="center"/>
      <protection locked="0"/>
    </xf>
    <xf numFmtId="0" fontId="4" fillId="0" borderId="0" xfId="6" applyFont="1" applyProtection="1">
      <alignment vertical="center"/>
    </xf>
    <xf numFmtId="0" fontId="8" fillId="0" borderId="0" xfId="2" applyFont="1" applyProtection="1">
      <alignment vertical="center"/>
    </xf>
    <xf numFmtId="0" fontId="4" fillId="0" borderId="0" xfId="2" applyFont="1" applyProtection="1">
      <alignment vertical="center"/>
    </xf>
    <xf numFmtId="184" fontId="7" fillId="0" borderId="0" xfId="1" applyNumberFormat="1" applyFont="1" applyAlignment="1" applyProtection="1">
      <alignment horizontal="right" vertical="top"/>
    </xf>
    <xf numFmtId="179" fontId="4" fillId="0" borderId="0" xfId="1" applyNumberFormat="1" applyFont="1" applyAlignment="1" applyProtection="1">
      <alignment vertical="top"/>
    </xf>
    <xf numFmtId="0" fontId="13" fillId="0" borderId="0" xfId="2" applyFont="1" applyProtection="1">
      <alignment vertical="center"/>
    </xf>
    <xf numFmtId="0" fontId="4" fillId="0" borderId="0" xfId="1" applyFont="1" applyProtection="1">
      <alignment vertical="center"/>
    </xf>
    <xf numFmtId="0" fontId="4" fillId="0" borderId="22" xfId="2" applyFont="1" applyBorder="1" applyProtection="1">
      <alignment vertical="center"/>
    </xf>
    <xf numFmtId="0" fontId="4" fillId="0" borderId="23" xfId="2" applyFont="1" applyBorder="1" applyProtection="1">
      <alignment vertical="center"/>
    </xf>
    <xf numFmtId="0" fontId="4" fillId="0" borderId="26" xfId="2" applyFont="1" applyBorder="1" applyProtection="1">
      <alignment vertical="center"/>
    </xf>
    <xf numFmtId="49" fontId="4" fillId="0" borderId="0" xfId="1" applyNumberFormat="1" applyFont="1" applyProtection="1">
      <alignment vertical="center"/>
    </xf>
    <xf numFmtId="0" fontId="4" fillId="0" borderId="27" xfId="2" applyFont="1" applyBorder="1" applyProtection="1">
      <alignment vertical="center"/>
    </xf>
    <xf numFmtId="0" fontId="4" fillId="0" borderId="29" xfId="2" applyFont="1" applyBorder="1" applyProtection="1">
      <alignment vertical="center"/>
    </xf>
    <xf numFmtId="0" fontId="13" fillId="0" borderId="0" xfId="1" applyFont="1" applyProtection="1">
      <alignment vertical="center"/>
    </xf>
    <xf numFmtId="0" fontId="13" fillId="0" borderId="27" xfId="2" applyFont="1" applyBorder="1" applyProtection="1">
      <alignment vertical="center"/>
    </xf>
    <xf numFmtId="0" fontId="13" fillId="0" borderId="29" xfId="2" applyFont="1" applyBorder="1" applyProtection="1">
      <alignment vertical="center"/>
    </xf>
    <xf numFmtId="0" fontId="4" fillId="0" borderId="24" xfId="2" applyFont="1" applyBorder="1" applyProtection="1">
      <alignment vertical="center"/>
    </xf>
    <xf numFmtId="0" fontId="4" fillId="0" borderId="20" xfId="2" applyFont="1" applyBorder="1" applyProtection="1">
      <alignment vertical="center"/>
    </xf>
    <xf numFmtId="0" fontId="4" fillId="0" borderId="21" xfId="2" applyFont="1" applyBorder="1" applyProtection="1">
      <alignment vertical="center"/>
    </xf>
    <xf numFmtId="0" fontId="16" fillId="0" borderId="22" xfId="0" applyFont="1" applyBorder="1" applyAlignment="1" applyProtection="1">
      <alignment horizontal="left" vertical="center" indent="1"/>
    </xf>
    <xf numFmtId="0" fontId="16" fillId="0" borderId="23" xfId="0" applyFont="1" applyBorder="1" applyAlignment="1" applyProtection="1">
      <alignment horizontal="left" vertical="center" indent="1"/>
    </xf>
    <xf numFmtId="0" fontId="16" fillId="0" borderId="26" xfId="0" applyFont="1" applyBorder="1" applyAlignment="1" applyProtection="1">
      <alignment horizontal="left" vertical="center" indent="1"/>
    </xf>
    <xf numFmtId="0" fontId="13" fillId="0" borderId="27" xfId="0" applyFont="1" applyBorder="1" applyProtection="1">
      <alignment vertical="center"/>
    </xf>
    <xf numFmtId="0" fontId="13" fillId="0" borderId="0" xfId="0" applyFont="1" applyProtection="1">
      <alignment vertical="center"/>
    </xf>
    <xf numFmtId="0" fontId="4" fillId="0" borderId="23" xfId="0" applyFont="1" applyBorder="1" applyProtection="1">
      <alignment vertical="center"/>
    </xf>
    <xf numFmtId="0" fontId="4" fillId="0" borderId="26" xfId="0" applyFont="1" applyBorder="1" applyProtection="1">
      <alignment vertical="center"/>
    </xf>
    <xf numFmtId="180" fontId="4" fillId="0" borderId="27" xfId="0" applyNumberFormat="1" applyFont="1" applyBorder="1" applyProtection="1">
      <alignment vertical="center"/>
    </xf>
    <xf numFmtId="180" fontId="4" fillId="0" borderId="0" xfId="0" applyNumberFormat="1" applyFont="1" applyProtection="1">
      <alignment vertical="center"/>
    </xf>
    <xf numFmtId="0" fontId="4" fillId="0" borderId="0" xfId="0" applyFont="1" applyProtection="1">
      <alignment vertical="center"/>
    </xf>
    <xf numFmtId="0" fontId="14" fillId="0" borderId="0" xfId="0" applyFont="1" applyAlignment="1" applyProtection="1">
      <alignment horizontal="right" vertical="top"/>
    </xf>
    <xf numFmtId="0" fontId="14" fillId="0" borderId="0" xfId="0" applyFont="1" applyAlignment="1" applyProtection="1">
      <alignment vertical="top"/>
    </xf>
    <xf numFmtId="0" fontId="4" fillId="0" borderId="29" xfId="0" applyFont="1" applyBorder="1" applyProtection="1">
      <alignment vertical="center"/>
    </xf>
    <xf numFmtId="0" fontId="4" fillId="0" borderId="0" xfId="0" applyFont="1" applyProtection="1">
      <alignment vertical="center"/>
    </xf>
    <xf numFmtId="0" fontId="14" fillId="0" borderId="0" xfId="0" applyFont="1" applyAlignment="1" applyProtection="1">
      <alignment vertical="top"/>
    </xf>
    <xf numFmtId="0" fontId="15" fillId="0" borderId="0" xfId="0" applyFont="1" applyAlignment="1" applyProtection="1">
      <alignment horizontal="right" vertical="top"/>
    </xf>
    <xf numFmtId="0" fontId="22" fillId="0" borderId="0" xfId="0" applyFont="1" applyAlignment="1" applyProtection="1">
      <alignment vertical="top"/>
    </xf>
    <xf numFmtId="0" fontId="15" fillId="0" borderId="0" xfId="0" applyFont="1" applyAlignment="1" applyProtection="1">
      <alignment vertical="top"/>
    </xf>
    <xf numFmtId="0" fontId="4" fillId="0" borderId="27" xfId="0" applyFont="1" applyBorder="1" applyProtection="1">
      <alignment vertical="center"/>
    </xf>
    <xf numFmtId="0" fontId="14" fillId="0" borderId="29" xfId="0" applyFont="1" applyBorder="1" applyAlignment="1" applyProtection="1">
      <alignment vertical="top"/>
    </xf>
    <xf numFmtId="0" fontId="4" fillId="0" borderId="0" xfId="0" applyFont="1" applyAlignment="1" applyProtection="1">
      <alignment horizontal="left" vertical="center"/>
    </xf>
    <xf numFmtId="49" fontId="15" fillId="0" borderId="0" xfId="0" applyNumberFormat="1" applyFont="1" applyAlignment="1" applyProtection="1">
      <alignment horizontal="right" vertical="top"/>
    </xf>
    <xf numFmtId="0" fontId="22" fillId="0" borderId="0" xfId="0" applyFont="1" applyAlignment="1" applyProtection="1">
      <alignment horizontal="left" vertical="top" wrapText="1"/>
    </xf>
    <xf numFmtId="0" fontId="4" fillId="0" borderId="0" xfId="0" applyFont="1" applyAlignment="1" applyProtection="1">
      <alignment vertical="top"/>
    </xf>
    <xf numFmtId="49" fontId="14" fillId="0" borderId="0" xfId="0" applyNumberFormat="1" applyFont="1" applyAlignment="1" applyProtection="1">
      <alignment vertical="top"/>
    </xf>
    <xf numFmtId="0" fontId="4" fillId="0" borderId="24" xfId="0" applyFont="1" applyBorder="1" applyProtection="1">
      <alignment vertical="center"/>
    </xf>
    <xf numFmtId="0" fontId="4" fillId="0" borderId="20" xfId="0" applyFont="1" applyBorder="1" applyProtection="1">
      <alignment vertical="center"/>
    </xf>
    <xf numFmtId="0" fontId="14" fillId="0" borderId="20" xfId="0" applyFont="1" applyBorder="1" applyAlignment="1" applyProtection="1">
      <alignment vertical="top"/>
    </xf>
    <xf numFmtId="0" fontId="4" fillId="0" borderId="21" xfId="0" applyFont="1" applyBorder="1" applyProtection="1">
      <alignment vertical="center"/>
    </xf>
    <xf numFmtId="177" fontId="14" fillId="0" borderId="0" xfId="0" applyNumberFormat="1" applyFont="1" applyAlignment="1" applyProtection="1">
      <alignment vertical="top"/>
    </xf>
    <xf numFmtId="177" fontId="4" fillId="0" borderId="0" xfId="2" applyNumberFormat="1" applyFont="1" applyProtection="1">
      <alignment vertical="center"/>
    </xf>
    <xf numFmtId="0" fontId="16" fillId="0" borderId="27" xfId="0" applyFont="1" applyBorder="1" applyProtection="1">
      <alignment vertical="center"/>
    </xf>
    <xf numFmtId="0" fontId="16" fillId="0" borderId="0" xfId="0" applyFont="1" applyProtection="1">
      <alignment vertical="center"/>
    </xf>
    <xf numFmtId="0" fontId="15" fillId="0" borderId="0" xfId="0" applyFont="1" applyProtection="1">
      <alignment vertical="center"/>
    </xf>
    <xf numFmtId="49" fontId="14" fillId="0" borderId="0" xfId="0" applyNumberFormat="1" applyFont="1" applyAlignment="1" applyProtection="1">
      <alignment horizontal="right" vertical="top"/>
    </xf>
    <xf numFmtId="0" fontId="14" fillId="0" borderId="0" xfId="0" applyFont="1" applyAlignment="1" applyProtection="1">
      <alignment horizontal="left" vertical="top"/>
    </xf>
    <xf numFmtId="181" fontId="15" fillId="0" borderId="0" xfId="0" applyNumberFormat="1" applyFont="1" applyAlignment="1" applyProtection="1">
      <alignment horizontal="right" vertical="top"/>
    </xf>
    <xf numFmtId="0" fontId="22" fillId="0" borderId="0" xfId="0" applyFont="1" applyAlignment="1" applyProtection="1">
      <alignment vertical="top" wrapText="1"/>
    </xf>
    <xf numFmtId="0" fontId="22" fillId="0" borderId="0" xfId="0" applyFont="1" applyAlignment="1" applyProtection="1">
      <alignment vertical="top"/>
    </xf>
    <xf numFmtId="0" fontId="24" fillId="0" borderId="0" xfId="0" applyFont="1" applyAlignment="1" applyProtection="1">
      <alignment vertical="top"/>
    </xf>
    <xf numFmtId="49" fontId="14" fillId="0" borderId="20" xfId="0" applyNumberFormat="1" applyFont="1" applyBorder="1" applyAlignment="1" applyProtection="1">
      <alignment horizontal="right" vertical="top"/>
    </xf>
    <xf numFmtId="0" fontId="17" fillId="0" borderId="27" xfId="0" applyFont="1" applyBorder="1" applyProtection="1">
      <alignment vertical="center"/>
    </xf>
    <xf numFmtId="0" fontId="17" fillId="0" borderId="0" xfId="0" applyFont="1" applyProtection="1">
      <alignment vertical="center"/>
    </xf>
    <xf numFmtId="0" fontId="22" fillId="0" borderId="0" xfId="0" applyFont="1" applyAlignment="1" applyProtection="1">
      <alignment horizontal="left" vertical="center" wrapText="1"/>
    </xf>
    <xf numFmtId="0" fontId="4" fillId="0" borderId="0" xfId="0" applyFont="1" applyAlignment="1" applyProtection="1">
      <alignment horizontal="right" vertical="center"/>
    </xf>
    <xf numFmtId="49" fontId="4" fillId="0" borderId="0" xfId="0" applyNumberFormat="1" applyFont="1" applyAlignment="1" applyProtection="1">
      <alignment horizontal="center" vertical="center"/>
    </xf>
    <xf numFmtId="0" fontId="22" fillId="0" borderId="0" xfId="0" applyFont="1" applyAlignment="1" applyProtection="1">
      <alignment horizontal="left" vertical="top"/>
    </xf>
    <xf numFmtId="49" fontId="14" fillId="0" borderId="20" xfId="0" applyNumberFormat="1" applyFont="1" applyBorder="1" applyAlignment="1" applyProtection="1">
      <alignment vertical="top"/>
    </xf>
    <xf numFmtId="177" fontId="4" fillId="0" borderId="0" xfId="0" applyNumberFormat="1" applyFont="1" applyProtection="1">
      <alignment vertical="center"/>
    </xf>
    <xf numFmtId="178" fontId="4" fillId="0" borderId="0" xfId="0" applyNumberFormat="1" applyFont="1" applyProtection="1">
      <alignment vertical="center"/>
    </xf>
    <xf numFmtId="182" fontId="4" fillId="0" borderId="0" xfId="0" applyNumberFormat="1" applyFont="1" applyProtection="1">
      <alignment vertical="center"/>
    </xf>
    <xf numFmtId="178" fontId="4" fillId="0" borderId="0" xfId="2" applyNumberFormat="1" applyFont="1" applyProtection="1">
      <alignment vertical="center"/>
    </xf>
    <xf numFmtId="182" fontId="4" fillId="0" borderId="20" xfId="2" applyNumberFormat="1" applyFont="1" applyBorder="1" applyProtection="1">
      <alignment vertical="center"/>
    </xf>
    <xf numFmtId="177" fontId="4" fillId="0" borderId="23" xfId="0" applyNumberFormat="1" applyFont="1" applyBorder="1" applyProtection="1">
      <alignment vertical="center"/>
    </xf>
    <xf numFmtId="178" fontId="4" fillId="0" borderId="23" xfId="0" applyNumberFormat="1" applyFont="1" applyBorder="1" applyProtection="1">
      <alignment vertical="center"/>
    </xf>
    <xf numFmtId="182" fontId="14" fillId="0" borderId="0" xfId="0" applyNumberFormat="1" applyFont="1" applyAlignment="1" applyProtection="1">
      <alignment horizontal="right" vertical="top"/>
    </xf>
    <xf numFmtId="0" fontId="14" fillId="0" borderId="0" xfId="0" applyFont="1" applyAlignment="1" applyProtection="1">
      <alignment vertical="top" wrapText="1"/>
    </xf>
    <xf numFmtId="178" fontId="4" fillId="0" borderId="15" xfId="1" applyNumberFormat="1" applyFont="1" applyBorder="1" applyProtection="1">
      <alignment vertical="center"/>
    </xf>
    <xf numFmtId="178" fontId="4" fillId="0" borderId="5" xfId="1" applyNumberFormat="1" applyFont="1" applyBorder="1" applyProtection="1">
      <alignment vertical="center"/>
    </xf>
    <xf numFmtId="178" fontId="4" fillId="0" borderId="7" xfId="1" applyNumberFormat="1" applyFont="1" applyBorder="1" applyProtection="1">
      <alignment vertical="center"/>
    </xf>
    <xf numFmtId="178" fontId="4" fillId="0" borderId="16" xfId="1" applyNumberFormat="1" applyFont="1" applyBorder="1" applyProtection="1">
      <alignment vertical="center"/>
    </xf>
    <xf numFmtId="178" fontId="4" fillId="0" borderId="10" xfId="1" applyNumberFormat="1" applyFont="1" applyBorder="1" applyProtection="1">
      <alignment vertical="center"/>
    </xf>
    <xf numFmtId="178" fontId="4" fillId="0" borderId="12" xfId="1" applyNumberFormat="1" applyFont="1" applyBorder="1" applyProtection="1">
      <alignment vertical="center"/>
    </xf>
    <xf numFmtId="182" fontId="4" fillId="0" borderId="16" xfId="1" applyNumberFormat="1" applyFont="1" applyBorder="1" applyProtection="1">
      <alignment vertical="center"/>
    </xf>
    <xf numFmtId="182" fontId="4" fillId="0" borderId="10" xfId="1" applyNumberFormat="1" applyFont="1" applyBorder="1" applyProtection="1">
      <alignment vertical="center"/>
    </xf>
    <xf numFmtId="182" fontId="4" fillId="0" borderId="12" xfId="1" applyNumberFormat="1" applyFont="1" applyBorder="1" applyProtection="1">
      <alignment vertical="center"/>
    </xf>
    <xf numFmtId="38" fontId="4" fillId="0" borderId="16" xfId="1" applyNumberFormat="1" applyFont="1" applyBorder="1" applyAlignment="1" applyProtection="1">
      <alignment horizontal="right" vertical="center"/>
    </xf>
    <xf numFmtId="182" fontId="4" fillId="0" borderId="10" xfId="1" applyNumberFormat="1" applyFont="1" applyBorder="1" applyAlignment="1" applyProtection="1">
      <alignment horizontal="right" vertical="center"/>
    </xf>
    <xf numFmtId="182" fontId="4" fillId="0" borderId="12" xfId="1" applyNumberFormat="1" applyFont="1" applyBorder="1" applyAlignment="1" applyProtection="1">
      <alignment horizontal="right" vertical="center"/>
    </xf>
    <xf numFmtId="178" fontId="4" fillId="0" borderId="48" xfId="1" applyNumberFormat="1" applyFont="1" applyBorder="1" applyProtection="1">
      <alignment vertical="center"/>
    </xf>
    <xf numFmtId="178" fontId="4" fillId="0" borderId="42" xfId="1" applyNumberFormat="1" applyFont="1" applyBorder="1" applyProtection="1">
      <alignment vertical="center"/>
    </xf>
    <xf numFmtId="178" fontId="4" fillId="0" borderId="45" xfId="1" applyNumberFormat="1" applyFont="1" applyBorder="1" applyProtection="1">
      <alignment vertical="center"/>
    </xf>
    <xf numFmtId="0" fontId="15" fillId="0" borderId="0" xfId="0" applyFont="1" applyAlignment="1" applyProtection="1">
      <alignment horizontal="left" vertical="top"/>
    </xf>
    <xf numFmtId="178" fontId="15" fillId="0" borderId="0" xfId="1" applyNumberFormat="1" applyFont="1" applyAlignment="1" applyProtection="1">
      <alignment vertical="top"/>
    </xf>
    <xf numFmtId="178" fontId="15" fillId="0" borderId="0" xfId="1" applyNumberFormat="1" applyFont="1" applyProtection="1">
      <alignment vertical="center"/>
    </xf>
    <xf numFmtId="178" fontId="14" fillId="0" borderId="0" xfId="1" applyNumberFormat="1" applyFont="1" applyProtection="1">
      <alignment vertical="center"/>
    </xf>
    <xf numFmtId="182" fontId="14" fillId="0" borderId="0" xfId="1" applyNumberFormat="1" applyFont="1" applyProtection="1">
      <alignment vertical="center"/>
    </xf>
    <xf numFmtId="182" fontId="14" fillId="0" borderId="0" xfId="0" applyNumberFormat="1" applyFont="1" applyAlignment="1" applyProtection="1">
      <alignment vertical="top"/>
    </xf>
    <xf numFmtId="0" fontId="16" fillId="0" borderId="27" xfId="0" applyFont="1" applyBorder="1" applyAlignment="1" applyProtection="1">
      <alignment horizontal="left" vertical="center" indent="1"/>
    </xf>
    <xf numFmtId="0" fontId="16" fillId="0" borderId="0" xfId="0" applyFont="1" applyAlignment="1" applyProtection="1">
      <alignment horizontal="left" vertical="center" indent="1"/>
    </xf>
    <xf numFmtId="182" fontId="4" fillId="0" borderId="23" xfId="2" applyNumberFormat="1" applyFont="1" applyBorder="1" applyProtection="1">
      <alignment vertical="center"/>
    </xf>
    <xf numFmtId="0" fontId="4" fillId="0" borderId="29" xfId="1" applyFont="1" applyBorder="1" applyProtection="1">
      <alignment vertical="center"/>
    </xf>
    <xf numFmtId="0" fontId="23" fillId="0" borderId="20" xfId="0" applyFont="1" applyBorder="1" applyAlignment="1" applyProtection="1">
      <alignment horizontal="left" vertical="center"/>
    </xf>
    <xf numFmtId="0" fontId="16" fillId="0" borderId="20" xfId="0" applyFont="1" applyBorder="1" applyAlignment="1" applyProtection="1">
      <alignment horizontal="left" vertical="center" indent="1"/>
    </xf>
    <xf numFmtId="182" fontId="4" fillId="0" borderId="29" xfId="2" applyNumberFormat="1" applyFont="1" applyBorder="1" applyProtection="1">
      <alignment vertical="center"/>
    </xf>
    <xf numFmtId="0" fontId="16" fillId="0" borderId="41" xfId="0" applyFont="1" applyBorder="1" applyAlignment="1" applyProtection="1">
      <alignment horizontal="left" vertical="center" indent="1"/>
    </xf>
    <xf numFmtId="0" fontId="17" fillId="0" borderId="2" xfId="0" applyFont="1" applyBorder="1" applyAlignment="1" applyProtection="1">
      <alignment horizontal="left" vertical="center" indent="1"/>
    </xf>
    <xf numFmtId="0" fontId="4" fillId="0" borderId="2" xfId="0" applyFont="1" applyBorder="1" applyAlignment="1" applyProtection="1">
      <alignment horizontal="left" vertical="center"/>
    </xf>
    <xf numFmtId="0" fontId="4" fillId="0" borderId="17" xfId="0" applyFont="1" applyBorder="1" applyAlignment="1" applyProtection="1">
      <alignment horizontal="left" vertical="center"/>
    </xf>
    <xf numFmtId="182" fontId="4" fillId="0" borderId="1" xfId="0" applyNumberFormat="1" applyFont="1" applyBorder="1" applyAlignment="1" applyProtection="1">
      <alignment horizontal="center" vertical="center"/>
    </xf>
    <xf numFmtId="182" fontId="4" fillId="0" borderId="2" xfId="0" applyNumberFormat="1" applyFont="1" applyBorder="1" applyAlignment="1" applyProtection="1">
      <alignment horizontal="center" vertical="center"/>
    </xf>
    <xf numFmtId="182" fontId="4" fillId="0" borderId="3" xfId="0" applyNumberFormat="1" applyFont="1" applyBorder="1" applyAlignment="1" applyProtection="1">
      <alignment horizontal="center" vertical="center"/>
    </xf>
    <xf numFmtId="0" fontId="4" fillId="0" borderId="41" xfId="2" applyFont="1" applyBorder="1" applyProtection="1">
      <alignment vertical="center"/>
    </xf>
    <xf numFmtId="0" fontId="4" fillId="0" borderId="2" xfId="0" applyFont="1" applyBorder="1" applyProtection="1">
      <alignment vertical="center"/>
    </xf>
    <xf numFmtId="182" fontId="4" fillId="0" borderId="22" xfId="0" applyNumberFormat="1" applyFont="1" applyBorder="1" applyAlignment="1" applyProtection="1">
      <alignment horizontal="center" vertical="center"/>
    </xf>
    <xf numFmtId="182" fontId="4" fillId="0" borderId="23" xfId="0" applyNumberFormat="1" applyFont="1" applyBorder="1" applyAlignment="1" applyProtection="1">
      <alignment horizontal="center" vertical="center"/>
    </xf>
    <xf numFmtId="182" fontId="4" fillId="0" borderId="26" xfId="0" applyNumberFormat="1" applyFont="1" applyBorder="1" applyAlignment="1" applyProtection="1">
      <alignment horizontal="center" vertical="center"/>
    </xf>
    <xf numFmtId="180" fontId="4" fillId="0" borderId="19" xfId="0" applyNumberFormat="1" applyFont="1" applyBorder="1" applyProtection="1">
      <alignment vertical="center"/>
    </xf>
    <xf numFmtId="0" fontId="4" fillId="0" borderId="4" xfId="2" applyFont="1" applyBorder="1" applyProtection="1">
      <alignment vertical="center"/>
    </xf>
    <xf numFmtId="0" fontId="4" fillId="0" borderId="5" xfId="2" applyFont="1" applyBorder="1" applyProtection="1">
      <alignment vertical="center"/>
    </xf>
    <xf numFmtId="0" fontId="4" fillId="0" borderId="6" xfId="2" applyFont="1" applyBorder="1" applyProtection="1">
      <alignment vertical="center"/>
    </xf>
    <xf numFmtId="180" fontId="4" fillId="0" borderId="64" xfId="0" applyNumberFormat="1" applyFont="1" applyBorder="1" applyProtection="1">
      <alignment vertical="center"/>
    </xf>
    <xf numFmtId="0" fontId="4" fillId="0" borderId="65" xfId="2" applyFont="1" applyBorder="1" applyAlignment="1" applyProtection="1">
      <alignment horizontal="center" vertical="center" textRotation="255"/>
    </xf>
    <xf numFmtId="180" fontId="4" fillId="0" borderId="11" xfId="0" applyNumberFormat="1" applyFont="1" applyBorder="1" applyProtection="1">
      <alignment vertical="center"/>
    </xf>
    <xf numFmtId="0" fontId="4" fillId="0" borderId="9" xfId="2" applyFont="1" applyBorder="1" applyProtection="1">
      <alignment vertical="center"/>
    </xf>
    <xf numFmtId="0" fontId="4" fillId="0" borderId="10" xfId="2" applyFont="1" applyBorder="1" applyProtection="1">
      <alignment vertical="center"/>
    </xf>
    <xf numFmtId="0" fontId="4" fillId="0" borderId="11" xfId="2" applyFont="1" applyBorder="1" applyProtection="1">
      <alignment vertical="center"/>
    </xf>
    <xf numFmtId="180" fontId="4" fillId="0" borderId="53" xfId="0" applyNumberFormat="1" applyFont="1" applyBorder="1" applyProtection="1">
      <alignment vertical="center"/>
    </xf>
    <xf numFmtId="0" fontId="4" fillId="0" borderId="56" xfId="2" applyFont="1" applyBorder="1" applyAlignment="1" applyProtection="1">
      <alignment horizontal="center" vertical="center" textRotation="255"/>
    </xf>
    <xf numFmtId="180" fontId="4" fillId="0" borderId="66" xfId="0" applyNumberFormat="1" applyFont="1" applyBorder="1" applyProtection="1">
      <alignment vertical="center"/>
    </xf>
    <xf numFmtId="0" fontId="4" fillId="0" borderId="43" xfId="2" applyFont="1" applyBorder="1" applyProtection="1">
      <alignment vertical="center"/>
    </xf>
    <xf numFmtId="0" fontId="4" fillId="0" borderId="42" xfId="2" applyFont="1" applyBorder="1" applyProtection="1">
      <alignment vertical="center"/>
    </xf>
    <xf numFmtId="0" fontId="4" fillId="0" borderId="14" xfId="2" applyFont="1" applyBorder="1" applyProtection="1">
      <alignment vertical="center"/>
    </xf>
    <xf numFmtId="0" fontId="4" fillId="0" borderId="65" xfId="2" applyFont="1" applyBorder="1" applyAlignment="1" applyProtection="1">
      <alignment horizontal="center" vertical="center" textRotation="255" wrapText="1"/>
    </xf>
    <xf numFmtId="0" fontId="4" fillId="0" borderId="56" xfId="2" applyFont="1" applyBorder="1" applyAlignment="1" applyProtection="1">
      <alignment horizontal="center" vertical="center" textRotation="255" wrapText="1"/>
    </xf>
    <xf numFmtId="180" fontId="4" fillId="0" borderId="68" xfId="0" applyNumberFormat="1" applyFont="1" applyBorder="1" applyProtection="1">
      <alignment vertical="center"/>
    </xf>
    <xf numFmtId="180" fontId="4" fillId="0" borderId="67" xfId="0" applyNumberFormat="1" applyFont="1" applyBorder="1" applyProtection="1">
      <alignment vertical="center"/>
    </xf>
    <xf numFmtId="0" fontId="4" fillId="0" borderId="60" xfId="2" applyFont="1" applyBorder="1" applyAlignment="1" applyProtection="1">
      <alignment horizontal="center" vertical="center" textRotation="255"/>
    </xf>
    <xf numFmtId="0" fontId="4" fillId="0" borderId="9" xfId="2" applyFont="1" applyBorder="1" applyAlignment="1" applyProtection="1">
      <alignment horizontal="left" vertical="center" wrapText="1"/>
    </xf>
    <xf numFmtId="0" fontId="4" fillId="0" borderId="10" xfId="2" applyFont="1" applyBorder="1" applyAlignment="1" applyProtection="1">
      <alignment horizontal="left" vertical="center" wrapText="1"/>
    </xf>
    <xf numFmtId="0" fontId="4" fillId="0" borderId="11" xfId="2" applyFont="1" applyBorder="1" applyAlignment="1" applyProtection="1">
      <alignment horizontal="left" vertical="center" wrapText="1"/>
    </xf>
    <xf numFmtId="0" fontId="4" fillId="0" borderId="60" xfId="2" applyFont="1" applyBorder="1" applyAlignment="1" applyProtection="1">
      <alignment horizontal="center" vertical="center" textRotation="255" wrapText="1"/>
    </xf>
    <xf numFmtId="180" fontId="4" fillId="0" borderId="57" xfId="0" applyNumberFormat="1" applyFont="1" applyBorder="1" applyProtection="1">
      <alignment vertical="center"/>
    </xf>
    <xf numFmtId="180" fontId="4" fillId="0" borderId="14" xfId="0" applyNumberFormat="1" applyFont="1" applyBorder="1" applyProtection="1">
      <alignment vertical="center"/>
    </xf>
    <xf numFmtId="180" fontId="4" fillId="0" borderId="52" xfId="0" applyNumberFormat="1" applyFont="1" applyBorder="1" applyProtection="1">
      <alignment vertical="center"/>
    </xf>
    <xf numFmtId="0" fontId="15" fillId="0" borderId="0" xfId="2" applyFont="1" applyProtection="1">
      <alignment vertical="center"/>
    </xf>
    <xf numFmtId="49" fontId="4" fillId="0" borderId="0" xfId="2" applyNumberFormat="1" applyFont="1" applyProtection="1">
      <alignment vertical="center"/>
    </xf>
    <xf numFmtId="0" fontId="16" fillId="0" borderId="24" xfId="0" applyFont="1" applyBorder="1" applyAlignment="1" applyProtection="1">
      <alignment horizontal="left" vertical="center" indent="1"/>
    </xf>
    <xf numFmtId="182" fontId="4" fillId="0" borderId="0" xfId="2" applyNumberFormat="1" applyFont="1" applyProtection="1">
      <alignment vertical="center"/>
    </xf>
    <xf numFmtId="49" fontId="4" fillId="0" borderId="23" xfId="0" applyNumberFormat="1" applyFont="1" applyBorder="1" applyProtection="1">
      <alignment vertical="center"/>
    </xf>
    <xf numFmtId="182" fontId="4" fillId="0" borderId="23" xfId="0" applyNumberFormat="1" applyFont="1" applyBorder="1" applyProtection="1">
      <alignment vertical="center"/>
    </xf>
    <xf numFmtId="0" fontId="18" fillId="0" borderId="0" xfId="0" applyFont="1" applyProtection="1">
      <alignment vertical="center"/>
    </xf>
    <xf numFmtId="0" fontId="18" fillId="0" borderId="29" xfId="0" applyFont="1" applyBorder="1" applyProtection="1">
      <alignment vertical="center"/>
    </xf>
    <xf numFmtId="0" fontId="18" fillId="0" borderId="0" xfId="0" applyFont="1" applyAlignment="1" applyProtection="1">
      <alignment vertical="top"/>
    </xf>
    <xf numFmtId="0" fontId="22" fillId="0" borderId="0" xfId="2" applyFont="1" applyAlignment="1" applyProtection="1">
      <alignment vertical="top"/>
    </xf>
    <xf numFmtId="0" fontId="15" fillId="0" borderId="0" xfId="2" applyFont="1" applyAlignment="1" applyProtection="1">
      <alignment vertical="top"/>
    </xf>
    <xf numFmtId="0" fontId="15" fillId="0" borderId="29" xfId="2" applyFont="1" applyBorder="1" applyAlignment="1" applyProtection="1">
      <alignment vertical="top"/>
    </xf>
    <xf numFmtId="0" fontId="15" fillId="0" borderId="0" xfId="2" applyFont="1" applyAlignment="1" applyProtection="1">
      <alignment horizontal="right" vertical="top"/>
    </xf>
    <xf numFmtId="0" fontId="21" fillId="0" borderId="0" xfId="0" applyFont="1" applyProtection="1">
      <alignment vertical="center"/>
    </xf>
    <xf numFmtId="0" fontId="15" fillId="0" borderId="20" xfId="2" applyFont="1" applyBorder="1" applyAlignment="1" applyProtection="1">
      <alignment horizontal="left" vertical="center" wrapText="1"/>
    </xf>
    <xf numFmtId="0" fontId="15" fillId="0" borderId="0" xfId="2" applyFont="1" applyAlignment="1" applyProtection="1">
      <alignment horizontal="left" vertical="center" wrapText="1"/>
    </xf>
    <xf numFmtId="180" fontId="15" fillId="0" borderId="29" xfId="0" applyNumberFormat="1" applyFont="1" applyBorder="1" applyProtection="1">
      <alignment vertical="center"/>
    </xf>
    <xf numFmtId="180" fontId="15" fillId="0" borderId="0" xfId="0" applyNumberFormat="1" applyFont="1" applyProtection="1">
      <alignment vertical="center"/>
    </xf>
    <xf numFmtId="49" fontId="4" fillId="0" borderId="0" xfId="1" applyNumberFormat="1" applyFont="1" applyAlignment="1" applyProtection="1">
      <alignment horizontal="left" vertical="center"/>
    </xf>
    <xf numFmtId="180" fontId="4" fillId="0" borderId="28" xfId="0" applyNumberFormat="1" applyFont="1" applyBorder="1" applyAlignment="1" applyProtection="1">
      <alignment horizontal="left" vertical="center"/>
    </xf>
    <xf numFmtId="180" fontId="4" fillId="0" borderId="2" xfId="0" applyNumberFormat="1" applyFont="1" applyBorder="1" applyAlignment="1" applyProtection="1">
      <alignment horizontal="left" vertical="center"/>
    </xf>
    <xf numFmtId="180" fontId="4" fillId="0" borderId="3" xfId="0" applyNumberFormat="1" applyFont="1" applyBorder="1" applyAlignment="1" applyProtection="1">
      <alignment horizontal="left" vertical="center"/>
    </xf>
    <xf numFmtId="0" fontId="4" fillId="0" borderId="28" xfId="0" applyFont="1" applyBorder="1" applyAlignment="1" applyProtection="1">
      <alignment horizontal="center" vertical="center"/>
    </xf>
    <xf numFmtId="0" fontId="4" fillId="0" borderId="17" xfId="0" applyFont="1" applyBorder="1" applyAlignment="1" applyProtection="1">
      <alignment horizontal="center" vertical="center"/>
    </xf>
    <xf numFmtId="0" fontId="4" fillId="0" borderId="59" xfId="0" applyFont="1" applyBorder="1" applyAlignment="1" applyProtection="1">
      <alignment horizontal="center" vertical="center"/>
    </xf>
    <xf numFmtId="0" fontId="4" fillId="0" borderId="2" xfId="2" applyFont="1" applyBorder="1" applyAlignment="1" applyProtection="1">
      <alignment horizontal="center" vertical="center"/>
    </xf>
    <xf numFmtId="0" fontId="4" fillId="0" borderId="59" xfId="2" applyFont="1" applyBorder="1" applyAlignment="1" applyProtection="1">
      <alignment horizontal="left" vertical="center" wrapText="1"/>
    </xf>
    <xf numFmtId="0" fontId="4" fillId="0" borderId="25" xfId="2" applyFont="1" applyBorder="1" applyAlignment="1" applyProtection="1">
      <alignment horizontal="left" vertical="center" wrapText="1"/>
    </xf>
    <xf numFmtId="0" fontId="4" fillId="0" borderId="23" xfId="2" applyFont="1" applyBorder="1" applyAlignment="1" applyProtection="1">
      <alignment horizontal="left" vertical="center" wrapText="1"/>
    </xf>
    <xf numFmtId="0" fontId="4" fillId="0" borderId="73" xfId="0" applyFont="1" applyBorder="1" applyAlignment="1" applyProtection="1">
      <alignment horizontal="center" vertical="center"/>
    </xf>
    <xf numFmtId="180" fontId="4" fillId="0" borderId="41" xfId="0" applyNumberFormat="1" applyFont="1" applyBorder="1" applyProtection="1">
      <alignment vertical="center"/>
    </xf>
    <xf numFmtId="0" fontId="4" fillId="0" borderId="57" xfId="12" applyFont="1" applyBorder="1" applyAlignment="1" applyProtection="1">
      <alignment horizontal="center" vertical="center" textRotation="255"/>
    </xf>
    <xf numFmtId="0" fontId="4" fillId="0" borderId="4" xfId="0" applyFont="1" applyBorder="1" applyProtection="1">
      <alignment vertical="center"/>
    </xf>
    <xf numFmtId="0" fontId="4" fillId="0" borderId="5" xfId="0" applyFont="1" applyBorder="1" applyProtection="1">
      <alignment vertical="center"/>
    </xf>
    <xf numFmtId="0" fontId="4" fillId="0" borderId="7" xfId="0" applyFont="1" applyBorder="1" applyProtection="1">
      <alignment vertical="center"/>
    </xf>
    <xf numFmtId="0" fontId="4" fillId="3" borderId="63" xfId="12" applyFont="1" applyFill="1" applyBorder="1" applyAlignment="1" applyProtection="1">
      <alignment horizontal="center" vertical="center"/>
    </xf>
    <xf numFmtId="0" fontId="4" fillId="0" borderId="25"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9" xfId="0" applyFont="1" applyBorder="1" applyProtection="1">
      <alignment vertical="center"/>
    </xf>
    <xf numFmtId="0" fontId="4" fillId="0" borderId="10" xfId="0" applyFont="1" applyBorder="1" applyProtection="1">
      <alignment vertical="center"/>
    </xf>
    <xf numFmtId="0" fontId="4" fillId="0" borderId="12" xfId="0" applyFont="1" applyBorder="1" applyProtection="1">
      <alignment vertical="center"/>
    </xf>
    <xf numFmtId="0" fontId="4" fillId="3" borderId="57" xfId="12" applyFont="1" applyFill="1" applyBorder="1" applyAlignment="1" applyProtection="1">
      <alignment horizontal="center" vertical="center"/>
    </xf>
    <xf numFmtId="0" fontId="4" fillId="0" borderId="30" xfId="0" applyFont="1" applyBorder="1" applyAlignment="1" applyProtection="1">
      <alignment horizontal="center" vertical="center"/>
    </xf>
    <xf numFmtId="0" fontId="4" fillId="0" borderId="0" xfId="0" applyFont="1" applyAlignment="1" applyProtection="1">
      <alignment horizontal="center" vertical="center"/>
    </xf>
    <xf numFmtId="0" fontId="4" fillId="0" borderId="62" xfId="12" applyFont="1" applyBorder="1" applyAlignment="1" applyProtection="1">
      <alignment horizontal="center" vertical="center" textRotation="255"/>
    </xf>
    <xf numFmtId="0" fontId="4" fillId="0" borderId="43" xfId="0" applyFont="1" applyBorder="1" applyProtection="1">
      <alignment vertical="center"/>
    </xf>
    <xf numFmtId="0" fontId="4" fillId="0" borderId="42" xfId="0" applyFont="1" applyBorder="1" applyProtection="1">
      <alignment vertical="center"/>
    </xf>
    <xf numFmtId="0" fontId="4" fillId="0" borderId="45" xfId="0" applyFont="1" applyBorder="1" applyProtection="1">
      <alignment vertical="center"/>
    </xf>
    <xf numFmtId="0" fontId="4" fillId="3" borderId="62" xfId="12" applyFont="1" applyFill="1" applyBorder="1" applyAlignment="1" applyProtection="1">
      <alignment horizontal="center" vertical="center"/>
    </xf>
    <xf numFmtId="0" fontId="4" fillId="0" borderId="55" xfId="0" applyFont="1" applyBorder="1" applyAlignment="1" applyProtection="1">
      <alignment horizontal="center" vertical="center"/>
    </xf>
    <xf numFmtId="0" fontId="4" fillId="0" borderId="20" xfId="0" applyFont="1" applyBorder="1" applyAlignment="1" applyProtection="1">
      <alignment horizontal="center" vertical="center"/>
    </xf>
    <xf numFmtId="0" fontId="4" fillId="0" borderId="63" xfId="12" applyFont="1" applyBorder="1" applyAlignment="1" applyProtection="1">
      <alignment horizontal="center" vertical="center" textRotation="255"/>
    </xf>
    <xf numFmtId="0" fontId="4" fillId="3" borderId="65" xfId="12" applyFont="1" applyFill="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3" borderId="56" xfId="12" applyFont="1" applyFill="1" applyBorder="1" applyAlignment="1" applyProtection="1">
      <alignment horizontal="center" vertical="center"/>
    </xf>
    <xf numFmtId="0" fontId="4" fillId="3" borderId="30" xfId="2" applyFont="1" applyFill="1" applyBorder="1" applyAlignment="1" applyProtection="1">
      <alignment horizontal="center" vertical="center"/>
    </xf>
    <xf numFmtId="0" fontId="4" fillId="3" borderId="0" xfId="2" applyFont="1" applyFill="1" applyAlignment="1" applyProtection="1">
      <alignment horizontal="center" vertical="center"/>
    </xf>
    <xf numFmtId="0" fontId="4" fillId="3" borderId="57" xfId="2" applyFont="1" applyFill="1" applyBorder="1" applyAlignment="1" applyProtection="1">
      <alignment horizontal="center" vertical="center"/>
    </xf>
    <xf numFmtId="0" fontId="4" fillId="3" borderId="60" xfId="12" applyFont="1" applyFill="1" applyBorder="1" applyAlignment="1" applyProtection="1">
      <alignment horizontal="center" vertical="center"/>
    </xf>
    <xf numFmtId="0" fontId="4" fillId="3" borderId="55" xfId="2" applyFont="1" applyFill="1" applyBorder="1" applyAlignment="1" applyProtection="1">
      <alignment horizontal="center" vertical="center"/>
    </xf>
    <xf numFmtId="0" fontId="4" fillId="3" borderId="20" xfId="2" applyFont="1" applyFill="1" applyBorder="1" applyAlignment="1" applyProtection="1">
      <alignment horizontal="center" vertical="center"/>
    </xf>
    <xf numFmtId="0" fontId="4" fillId="3" borderId="62" xfId="2" applyFont="1" applyFill="1" applyBorder="1" applyAlignment="1" applyProtection="1">
      <alignment horizontal="center" vertical="center"/>
    </xf>
    <xf numFmtId="0" fontId="4" fillId="0" borderId="23" xfId="12" applyFont="1" applyBorder="1" applyAlignment="1" applyProtection="1">
      <alignment horizontal="center" vertical="center" textRotation="255"/>
    </xf>
    <xf numFmtId="0" fontId="4" fillId="0" borderId="25" xfId="2" applyFont="1" applyBorder="1" applyAlignment="1" applyProtection="1">
      <alignment horizontal="center" vertical="center" textRotation="255"/>
    </xf>
    <xf numFmtId="0" fontId="4" fillId="0" borderId="30" xfId="0" applyFont="1" applyBorder="1" applyAlignment="1" applyProtection="1">
      <alignment horizontal="center" vertical="center" wrapText="1"/>
    </xf>
    <xf numFmtId="0" fontId="4" fillId="0" borderId="0" xfId="0" applyFont="1" applyAlignment="1" applyProtection="1">
      <alignment horizontal="center" vertical="center" wrapText="1"/>
    </xf>
    <xf numFmtId="0" fontId="4" fillId="0" borderId="57" xfId="0" applyFont="1" applyBorder="1" applyAlignment="1" applyProtection="1">
      <alignment horizontal="center" vertical="center" wrapText="1"/>
    </xf>
    <xf numFmtId="0" fontId="4" fillId="0" borderId="0" xfId="12" applyFont="1" applyAlignment="1" applyProtection="1">
      <alignment horizontal="center" vertical="center" textRotation="255"/>
    </xf>
    <xf numFmtId="0" fontId="4" fillId="0" borderId="30" xfId="2" applyFont="1" applyBorder="1" applyAlignment="1" applyProtection="1">
      <alignment horizontal="center" vertical="center" textRotation="255"/>
    </xf>
    <xf numFmtId="0" fontId="16" fillId="0" borderId="41" xfId="0" applyFont="1" applyBorder="1" applyProtection="1">
      <alignment vertical="center"/>
    </xf>
    <xf numFmtId="49" fontId="4" fillId="0" borderId="0" xfId="12" applyNumberFormat="1" applyFont="1" applyAlignment="1" applyProtection="1">
      <alignment horizontal="center" vertical="center" textRotation="255"/>
    </xf>
    <xf numFmtId="0" fontId="4" fillId="0" borderId="20" xfId="12" applyFont="1" applyBorder="1" applyAlignment="1" applyProtection="1">
      <alignment horizontal="center" vertical="center" textRotation="255"/>
    </xf>
    <xf numFmtId="0" fontId="4" fillId="0" borderId="55" xfId="2" applyFont="1" applyBorder="1" applyAlignment="1" applyProtection="1">
      <alignment horizontal="center" vertical="center" textRotation="255"/>
    </xf>
    <xf numFmtId="0" fontId="4" fillId="0" borderId="55" xfId="0" applyFont="1" applyBorder="1" applyAlignment="1" applyProtection="1">
      <alignment horizontal="center" vertical="center" wrapText="1"/>
    </xf>
    <xf numFmtId="0" fontId="4" fillId="0" borderId="20" xfId="0" applyFont="1" applyBorder="1" applyAlignment="1" applyProtection="1">
      <alignment horizontal="center" vertical="center" wrapText="1"/>
    </xf>
    <xf numFmtId="0" fontId="4" fillId="0" borderId="62" xfId="0" applyFont="1" applyBorder="1" applyAlignment="1" applyProtection="1">
      <alignment horizontal="center" vertical="center" wrapText="1"/>
    </xf>
    <xf numFmtId="180" fontId="4" fillId="0" borderId="58" xfId="0" applyNumberFormat="1" applyFont="1" applyBorder="1" applyProtection="1">
      <alignment vertical="center"/>
    </xf>
    <xf numFmtId="0" fontId="4" fillId="0" borderId="1" xfId="12" applyFont="1" applyBorder="1" applyProtection="1">
      <alignment vertical="center"/>
    </xf>
    <xf numFmtId="0" fontId="4" fillId="0" borderId="2" xfId="12" applyFont="1" applyBorder="1" applyProtection="1">
      <alignment vertical="center"/>
    </xf>
    <xf numFmtId="0" fontId="4" fillId="0" borderId="3" xfId="12" applyFont="1" applyBorder="1" applyProtection="1">
      <alignment vertical="center"/>
    </xf>
    <xf numFmtId="0" fontId="4" fillId="3" borderId="17" xfId="12"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65" xfId="12" applyFont="1" applyBorder="1" applyAlignment="1" applyProtection="1">
      <alignment horizontal="center" vertical="center" textRotation="255"/>
    </xf>
    <xf numFmtId="0" fontId="4" fillId="0" borderId="63" xfId="12" applyFont="1" applyBorder="1" applyAlignment="1" applyProtection="1">
      <alignment vertical="center" textRotation="255"/>
    </xf>
    <xf numFmtId="0" fontId="4" fillId="0" borderId="25"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4" fillId="0" borderId="63" xfId="0" applyFont="1" applyBorder="1" applyAlignment="1" applyProtection="1">
      <alignment horizontal="center" vertical="center" wrapText="1"/>
    </xf>
    <xf numFmtId="0" fontId="4" fillId="0" borderId="56" xfId="12" applyFont="1" applyBorder="1" applyAlignment="1" applyProtection="1">
      <alignment horizontal="center" vertical="center" textRotation="255"/>
    </xf>
    <xf numFmtId="0" fontId="4" fillId="0" borderId="57" xfId="12" applyFont="1" applyBorder="1" applyAlignment="1" applyProtection="1">
      <alignment vertical="center" textRotation="255"/>
    </xf>
    <xf numFmtId="0" fontId="4" fillId="0" borderId="9" xfId="12" applyFont="1" applyBorder="1" applyProtection="1">
      <alignment vertical="center"/>
    </xf>
    <xf numFmtId="0" fontId="4" fillId="0" borderId="10" xfId="12" applyFont="1" applyBorder="1" applyProtection="1">
      <alignment vertical="center"/>
    </xf>
    <xf numFmtId="0" fontId="4" fillId="0" borderId="12" xfId="12" applyFont="1" applyBorder="1" applyProtection="1">
      <alignment vertical="center"/>
    </xf>
    <xf numFmtId="0" fontId="4" fillId="3" borderId="11" xfId="12" applyFont="1" applyFill="1" applyBorder="1" applyAlignment="1" applyProtection="1">
      <alignment horizontal="center" vertical="center"/>
    </xf>
    <xf numFmtId="0" fontId="4" fillId="0" borderId="9"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54" xfId="12" applyFont="1" applyBorder="1" applyAlignment="1" applyProtection="1">
      <alignment vertical="top"/>
    </xf>
    <xf numFmtId="0" fontId="4" fillId="0" borderId="78" xfId="12" applyFont="1" applyBorder="1" applyAlignment="1" applyProtection="1">
      <alignment vertical="top"/>
    </xf>
    <xf numFmtId="0" fontId="4" fillId="0" borderId="51" xfId="12" applyFont="1" applyBorder="1" applyAlignment="1" applyProtection="1">
      <alignment vertical="top"/>
    </xf>
    <xf numFmtId="0" fontId="4" fillId="3" borderId="8" xfId="12" applyFont="1" applyFill="1" applyBorder="1" applyAlignment="1" applyProtection="1">
      <alignment horizontal="center" vertical="center"/>
    </xf>
    <xf numFmtId="0" fontId="4" fillId="0" borderId="80" xfId="0" applyFont="1" applyBorder="1" applyAlignment="1" applyProtection="1">
      <alignment horizontal="center" vertical="center"/>
    </xf>
    <xf numFmtId="0" fontId="4" fillId="0" borderId="40" xfId="0" applyFont="1" applyBorder="1" applyAlignment="1" applyProtection="1">
      <alignment horizontal="center" vertical="center"/>
    </xf>
    <xf numFmtId="0" fontId="4" fillId="0" borderId="19" xfId="0" applyFont="1" applyBorder="1" applyAlignment="1" applyProtection="1">
      <alignment horizontal="center" vertical="center"/>
    </xf>
    <xf numFmtId="0" fontId="4" fillId="0" borderId="60" xfId="12" applyFont="1" applyBorder="1" applyAlignment="1" applyProtection="1">
      <alignment horizontal="center" vertical="center" textRotation="255"/>
    </xf>
    <xf numFmtId="0" fontId="4" fillId="0" borderId="55" xfId="12" applyFont="1" applyBorder="1" applyAlignment="1" applyProtection="1">
      <alignment vertical="top"/>
    </xf>
    <xf numFmtId="0" fontId="4" fillId="0" borderId="20" xfId="12" applyFont="1" applyBorder="1" applyAlignment="1" applyProtection="1">
      <alignment vertical="top"/>
    </xf>
    <xf numFmtId="0" fontId="4" fillId="0" borderId="21" xfId="12" applyFont="1" applyBorder="1" applyAlignment="1" applyProtection="1">
      <alignment vertical="top"/>
    </xf>
    <xf numFmtId="0" fontId="4" fillId="3" borderId="13" xfId="12" applyFont="1" applyFill="1" applyBorder="1" applyAlignment="1" applyProtection="1">
      <alignment horizontal="center" vertical="center"/>
    </xf>
    <xf numFmtId="0" fontId="4" fillId="0" borderId="43" xfId="0" applyFont="1" applyBorder="1" applyAlignment="1" applyProtection="1">
      <alignment horizontal="center" vertical="center"/>
    </xf>
    <xf numFmtId="0" fontId="4" fillId="0" borderId="42" xfId="0" applyFont="1" applyBorder="1" applyAlignment="1" applyProtection="1">
      <alignment horizontal="center" vertical="center"/>
    </xf>
    <xf numFmtId="0" fontId="4" fillId="0" borderId="14" xfId="0" applyFont="1" applyBorder="1" applyAlignment="1" applyProtection="1">
      <alignment horizontal="center" vertical="center"/>
    </xf>
    <xf numFmtId="180" fontId="4" fillId="0" borderId="61" xfId="0" applyNumberFormat="1" applyFont="1" applyBorder="1" applyProtection="1">
      <alignment vertical="center"/>
    </xf>
    <xf numFmtId="0" fontId="4" fillId="3" borderId="1" xfId="12" applyFont="1" applyFill="1" applyBorder="1" applyAlignment="1" applyProtection="1">
      <alignment horizontal="center" vertical="center"/>
    </xf>
    <xf numFmtId="0" fontId="4" fillId="3" borderId="2" xfId="12" applyFont="1" applyFill="1" applyBorder="1" applyAlignment="1" applyProtection="1">
      <alignment horizontal="center" vertical="center"/>
    </xf>
    <xf numFmtId="0" fontId="4" fillId="3" borderId="17" xfId="12" applyFont="1" applyFill="1" applyBorder="1" applyAlignment="1" applyProtection="1">
      <alignment horizontal="center" vertical="center"/>
    </xf>
    <xf numFmtId="180" fontId="15" fillId="0" borderId="23" xfId="0" applyNumberFormat="1" applyFont="1" applyBorder="1" applyAlignment="1" applyProtection="1">
      <alignment horizontal="right" vertical="center"/>
    </xf>
    <xf numFmtId="180" fontId="15" fillId="0" borderId="0" xfId="0" applyNumberFormat="1" applyFont="1" applyAlignment="1" applyProtection="1">
      <alignment horizontal="right" vertical="center"/>
    </xf>
    <xf numFmtId="49" fontId="4" fillId="0" borderId="0" xfId="0" applyNumberFormat="1" applyFont="1" applyProtection="1">
      <alignment vertical="center"/>
    </xf>
    <xf numFmtId="180" fontId="15" fillId="0" borderId="0" xfId="0" applyNumberFormat="1" applyFont="1" applyAlignment="1" applyProtection="1">
      <alignment horizontal="right" vertical="center" wrapText="1"/>
    </xf>
    <xf numFmtId="0" fontId="15" fillId="0" borderId="0" xfId="0" applyFont="1" applyAlignment="1" applyProtection="1">
      <alignment horizontal="left" vertical="center" wrapText="1"/>
    </xf>
    <xf numFmtId="0" fontId="15" fillId="0" borderId="0" xfId="0" applyFont="1" applyAlignment="1" applyProtection="1">
      <alignment horizontal="left" vertical="center" wrapText="1"/>
    </xf>
    <xf numFmtId="180" fontId="4" fillId="0" borderId="0" xfId="1" applyNumberFormat="1" applyFont="1" applyAlignment="1" applyProtection="1">
      <alignment horizontal="right" vertical="center"/>
    </xf>
    <xf numFmtId="182" fontId="4" fillId="0" borderId="0" xfId="1" applyNumberFormat="1" applyFont="1" applyProtection="1">
      <alignment vertical="center"/>
    </xf>
    <xf numFmtId="177" fontId="4" fillId="0" borderId="0" xfId="1" applyNumberFormat="1" applyFont="1" applyProtection="1">
      <alignment vertical="center"/>
    </xf>
    <xf numFmtId="49" fontId="4" fillId="0" borderId="0" xfId="1" applyNumberFormat="1" applyFont="1" applyAlignment="1" applyProtection="1">
      <alignment horizontal="right" vertical="center"/>
    </xf>
    <xf numFmtId="0" fontId="14" fillId="0" borderId="0" xfId="0" applyFont="1" applyProtection="1">
      <alignment vertical="center"/>
    </xf>
    <xf numFmtId="0" fontId="18" fillId="0" borderId="0" xfId="0" applyFont="1" applyAlignment="1" applyProtection="1">
      <alignment horizontal="center" vertical="center"/>
    </xf>
    <xf numFmtId="177" fontId="15" fillId="0" borderId="0" xfId="0" applyNumberFormat="1" applyFont="1" applyAlignment="1" applyProtection="1">
      <alignment horizontal="right" vertical="top"/>
    </xf>
    <xf numFmtId="177" fontId="15" fillId="0" borderId="0" xfId="0" applyNumberFormat="1" applyFont="1" applyAlignment="1" applyProtection="1">
      <alignment vertical="top"/>
    </xf>
    <xf numFmtId="0" fontId="22" fillId="0" borderId="20" xfId="0" applyFont="1" applyBorder="1" applyAlignment="1" applyProtection="1">
      <alignment horizontal="left" vertical="center" wrapText="1"/>
    </xf>
    <xf numFmtId="0" fontId="15" fillId="0" borderId="29" xfId="0" applyFont="1" applyBorder="1" applyAlignment="1" applyProtection="1">
      <alignment vertical="top"/>
    </xf>
    <xf numFmtId="0" fontId="4" fillId="0" borderId="3" xfId="0" applyFont="1" applyBorder="1" applyAlignment="1" applyProtection="1">
      <alignment horizontal="left" vertical="center"/>
    </xf>
    <xf numFmtId="178" fontId="4" fillId="0" borderId="28" xfId="1" applyNumberFormat="1" applyFont="1" applyBorder="1" applyAlignment="1" applyProtection="1">
      <alignment horizontal="center" vertical="center" wrapText="1"/>
    </xf>
    <xf numFmtId="178" fontId="4" fillId="0" borderId="2" xfId="1" applyNumberFormat="1" applyFont="1" applyBorder="1" applyAlignment="1" applyProtection="1">
      <alignment horizontal="center" vertical="center" wrapText="1"/>
    </xf>
    <xf numFmtId="0" fontId="4" fillId="0" borderId="2" xfId="1" applyFont="1" applyBorder="1" applyAlignment="1" applyProtection="1">
      <alignment horizontal="center" vertical="center"/>
    </xf>
    <xf numFmtId="0" fontId="4" fillId="0" borderId="17" xfId="1" applyFont="1" applyBorder="1" applyAlignment="1" applyProtection="1">
      <alignment horizontal="center" vertical="center"/>
    </xf>
    <xf numFmtId="178" fontId="4" fillId="0" borderId="25" xfId="0" applyNumberFormat="1" applyFont="1" applyBorder="1" applyAlignment="1" applyProtection="1">
      <alignment horizontal="center" vertical="center" wrapText="1"/>
    </xf>
    <xf numFmtId="178" fontId="4" fillId="0" borderId="23" xfId="0" applyNumberFormat="1" applyFont="1" applyBorder="1" applyAlignment="1" applyProtection="1">
      <alignment horizontal="center" vertical="center" wrapText="1"/>
    </xf>
    <xf numFmtId="178" fontId="4" fillId="0" borderId="63" xfId="0" applyNumberFormat="1" applyFont="1" applyBorder="1" applyAlignment="1" applyProtection="1">
      <alignment horizontal="center" vertical="center" wrapText="1"/>
    </xf>
    <xf numFmtId="178" fontId="4" fillId="0" borderId="1" xfId="0" applyNumberFormat="1" applyFont="1" applyBorder="1" applyAlignment="1" applyProtection="1">
      <alignment horizontal="center" vertical="center" wrapText="1"/>
    </xf>
    <xf numFmtId="178" fontId="4" fillId="0" borderId="2" xfId="0" applyNumberFormat="1" applyFont="1" applyBorder="1" applyAlignment="1" applyProtection="1">
      <alignment horizontal="center" vertical="center" wrapText="1"/>
    </xf>
    <xf numFmtId="178" fontId="4" fillId="0" borderId="3" xfId="0" applyNumberFormat="1" applyFont="1" applyBorder="1" applyAlignment="1" applyProtection="1">
      <alignment horizontal="center" vertical="center" wrapText="1"/>
    </xf>
    <xf numFmtId="0" fontId="4" fillId="0" borderId="7" xfId="2" applyFont="1" applyBorder="1" applyProtection="1">
      <alignment vertical="center"/>
    </xf>
    <xf numFmtId="0" fontId="4" fillId="0" borderId="12" xfId="2" applyFont="1" applyBorder="1" applyProtection="1">
      <alignment vertical="center"/>
    </xf>
    <xf numFmtId="0" fontId="4" fillId="0" borderId="32" xfId="0" applyFont="1" applyBorder="1" applyProtection="1">
      <alignment vertical="center"/>
    </xf>
    <xf numFmtId="0" fontId="4" fillId="0" borderId="33" xfId="0" applyFont="1" applyBorder="1" applyProtection="1">
      <alignment vertical="center"/>
    </xf>
    <xf numFmtId="0" fontId="4" fillId="0" borderId="36" xfId="0" applyFont="1" applyBorder="1" applyAlignment="1" applyProtection="1">
      <alignment horizontal="left" vertical="center"/>
    </xf>
    <xf numFmtId="0" fontId="4" fillId="0" borderId="37" xfId="0" applyFont="1" applyBorder="1" applyAlignment="1" applyProtection="1">
      <alignment horizontal="left" vertical="center"/>
    </xf>
    <xf numFmtId="38" fontId="4" fillId="0" borderId="35" xfId="1" applyNumberFormat="1" applyFont="1" applyBorder="1" applyAlignment="1" applyProtection="1">
      <alignment horizontal="right" vertical="center"/>
    </xf>
    <xf numFmtId="38" fontId="4" fillId="0" borderId="36" xfId="1" applyNumberFormat="1" applyFont="1" applyBorder="1" applyAlignment="1" applyProtection="1">
      <alignment horizontal="right" vertical="center"/>
    </xf>
    <xf numFmtId="178" fontId="4" fillId="0" borderId="36" xfId="1" applyNumberFormat="1" applyFont="1" applyBorder="1" applyAlignment="1" applyProtection="1">
      <alignment horizontal="right" vertical="center"/>
    </xf>
    <xf numFmtId="178" fontId="4" fillId="0" borderId="38" xfId="1" applyNumberFormat="1" applyFont="1" applyBorder="1" applyAlignment="1" applyProtection="1">
      <alignment horizontal="right" vertical="center"/>
    </xf>
    <xf numFmtId="38" fontId="4" fillId="0" borderId="39" xfId="1" applyNumberFormat="1" applyFont="1" applyBorder="1" applyAlignment="1" applyProtection="1">
      <alignment horizontal="right" vertical="center"/>
    </xf>
    <xf numFmtId="38" fontId="4" fillId="0" borderId="38" xfId="1" applyNumberFormat="1" applyFont="1" applyBorder="1" applyAlignment="1" applyProtection="1">
      <alignment horizontal="right" vertical="center"/>
    </xf>
    <xf numFmtId="178" fontId="4" fillId="0" borderId="37" xfId="1" applyNumberFormat="1" applyFont="1" applyBorder="1" applyAlignment="1" applyProtection="1">
      <alignment horizontal="right" vertical="center"/>
    </xf>
    <xf numFmtId="177" fontId="4" fillId="0" borderId="0" xfId="1" applyNumberFormat="1" applyFont="1" applyAlignment="1" applyProtection="1">
      <alignment horizontal="center" vertical="center"/>
    </xf>
    <xf numFmtId="178" fontId="4" fillId="0" borderId="0" xfId="1" applyNumberFormat="1" applyFont="1" applyAlignment="1" applyProtection="1">
      <alignment horizontal="center" vertical="center"/>
    </xf>
    <xf numFmtId="178" fontId="14" fillId="0" borderId="0" xfId="0" applyNumberFormat="1" applyFont="1" applyAlignment="1" applyProtection="1">
      <alignment vertical="top"/>
    </xf>
    <xf numFmtId="180" fontId="22" fillId="0" borderId="0" xfId="0" applyNumberFormat="1" applyFont="1" applyAlignment="1" applyProtection="1">
      <alignment horizontal="left" vertical="center" wrapText="1"/>
    </xf>
    <xf numFmtId="0" fontId="4" fillId="0" borderId="3" xfId="1" applyFont="1" applyBorder="1" applyAlignment="1" applyProtection="1">
      <alignment horizontal="center" vertical="center"/>
    </xf>
    <xf numFmtId="0" fontId="4" fillId="0" borderId="28" xfId="0" applyFont="1" applyBorder="1" applyAlignment="1" applyProtection="1">
      <alignment horizontal="left" vertical="center"/>
    </xf>
    <xf numFmtId="0" fontId="4" fillId="0" borderId="45" xfId="2" applyFont="1" applyBorder="1" applyProtection="1">
      <alignment vertical="center"/>
    </xf>
    <xf numFmtId="178" fontId="4" fillId="0" borderId="20" xfId="0" applyNumberFormat="1" applyFont="1" applyBorder="1" applyProtection="1">
      <alignment vertical="center"/>
    </xf>
    <xf numFmtId="182" fontId="14" fillId="0" borderId="20" xfId="0" applyNumberFormat="1" applyFont="1" applyBorder="1" applyAlignment="1" applyProtection="1">
      <alignment vertical="top"/>
    </xf>
    <xf numFmtId="178" fontId="14" fillId="0" borderId="20" xfId="0" applyNumberFormat="1" applyFont="1" applyBorder="1" applyAlignment="1" applyProtection="1">
      <alignment vertical="top"/>
    </xf>
    <xf numFmtId="182" fontId="4" fillId="0" borderId="21" xfId="0" applyNumberFormat="1" applyFont="1" applyBorder="1" applyProtection="1">
      <alignment vertical="center"/>
    </xf>
    <xf numFmtId="0" fontId="22" fillId="0" borderId="0" xfId="0" applyFont="1" applyProtection="1">
      <alignment vertical="center"/>
    </xf>
    <xf numFmtId="49" fontId="4" fillId="0" borderId="0" xfId="0" applyNumberFormat="1" applyFont="1" applyAlignment="1" applyProtection="1">
      <alignment horizontal="right" vertical="top"/>
    </xf>
    <xf numFmtId="49" fontId="4" fillId="0" borderId="20" xfId="0" applyNumberFormat="1" applyFont="1" applyBorder="1" applyAlignment="1" applyProtection="1">
      <alignment vertical="top"/>
    </xf>
    <xf numFmtId="0" fontId="4" fillId="0" borderId="20" xfId="0" applyFont="1" applyBorder="1" applyAlignment="1" applyProtection="1">
      <alignment vertical="top"/>
    </xf>
    <xf numFmtId="49" fontId="4" fillId="0" borderId="0" xfId="0" applyNumberFormat="1" applyFont="1" applyAlignment="1" applyProtection="1">
      <alignment vertical="top"/>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horizontal="left" vertical="center"/>
    </xf>
    <xf numFmtId="0" fontId="18" fillId="0" borderId="0" xfId="0" applyFont="1" applyAlignment="1" applyProtection="1">
      <alignment horizontal="left" vertical="center"/>
    </xf>
    <xf numFmtId="0" fontId="19" fillId="0" borderId="0" xfId="0" applyFont="1" applyAlignment="1" applyProtection="1">
      <alignment vertical="top"/>
    </xf>
    <xf numFmtId="0" fontId="20" fillId="0" borderId="0" xfId="0" applyFont="1" applyProtection="1">
      <alignment vertical="center"/>
    </xf>
    <xf numFmtId="179" fontId="7" fillId="0" borderId="0" xfId="1" applyNumberFormat="1" applyFont="1" applyAlignment="1" applyProtection="1">
      <alignment vertical="top"/>
    </xf>
    <xf numFmtId="0" fontId="20" fillId="0" borderId="0" xfId="0" applyFont="1" applyAlignment="1" applyProtection="1">
      <alignment horizontal="left" vertical="center"/>
    </xf>
    <xf numFmtId="0" fontId="19" fillId="0" borderId="0" xfId="0" applyFont="1" applyProtection="1">
      <alignment vertical="center"/>
    </xf>
    <xf numFmtId="0" fontId="4" fillId="0" borderId="0" xfId="0" applyFont="1" applyAlignment="1" applyProtection="1">
      <alignment vertical="top" wrapText="1"/>
    </xf>
    <xf numFmtId="0" fontId="4" fillId="0" borderId="0" xfId="0" applyFont="1" applyAlignment="1" applyProtection="1">
      <alignment vertical="top"/>
    </xf>
    <xf numFmtId="0" fontId="15" fillId="0" borderId="0" xfId="0" applyFont="1" applyAlignment="1" applyProtection="1">
      <alignment horizontal="left" vertical="top" wrapText="1"/>
    </xf>
    <xf numFmtId="0" fontId="4" fillId="0" borderId="46" xfId="0" applyFont="1" applyBorder="1" applyAlignment="1" applyProtection="1">
      <alignment horizontal="center" vertical="center" textRotation="255"/>
    </xf>
    <xf numFmtId="0" fontId="4" fillId="0" borderId="46" xfId="0" applyFont="1" applyBorder="1" applyAlignment="1" applyProtection="1">
      <alignment horizontal="left" vertical="center"/>
    </xf>
    <xf numFmtId="0" fontId="4" fillId="0" borderId="46" xfId="0" applyFont="1" applyBorder="1" applyAlignment="1" applyProtection="1">
      <alignment horizontal="left" vertical="center" wrapText="1"/>
    </xf>
    <xf numFmtId="0" fontId="18" fillId="0" borderId="46" xfId="0" applyFont="1" applyBorder="1" applyAlignment="1" applyProtection="1">
      <alignment horizontal="left" vertical="center" wrapText="1"/>
    </xf>
    <xf numFmtId="0" fontId="18" fillId="0" borderId="46" xfId="0" applyFont="1" applyBorder="1" applyAlignment="1" applyProtection="1">
      <alignment horizontal="left" vertical="center"/>
    </xf>
    <xf numFmtId="0" fontId="18" fillId="0" borderId="70" xfId="0" applyFont="1" applyBorder="1" applyProtection="1">
      <alignment vertical="center"/>
    </xf>
    <xf numFmtId="0" fontId="18" fillId="0" borderId="12" xfId="0" applyFont="1" applyBorder="1" applyProtection="1">
      <alignment vertical="center"/>
    </xf>
    <xf numFmtId="0" fontId="18" fillId="0" borderId="69" xfId="0" applyFont="1" applyBorder="1" applyProtection="1">
      <alignment vertical="center"/>
    </xf>
    <xf numFmtId="0" fontId="18" fillId="0" borderId="0" xfId="0" applyNumberFormat="1" applyFont="1" applyAlignment="1" applyProtection="1">
      <alignment horizontal="left" vertical="center"/>
    </xf>
    <xf numFmtId="0" fontId="7" fillId="0" borderId="0" xfId="1" applyNumberFormat="1" applyFont="1" applyAlignment="1" applyProtection="1">
      <alignment horizontal="right" vertical="top"/>
    </xf>
  </cellXfs>
  <cellStyles count="19">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通貨 2 2" xfId="18"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204">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0000"/>
      <color rgb="FFCCECFF"/>
      <color rgb="FFFFE0E7"/>
      <color rgb="FFEEAAFC"/>
      <color rgb="FFA6A6A6"/>
      <color rgb="FFE2EFDA"/>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334"/>
  <sheetViews>
    <sheetView showGridLines="0" tabSelected="1" topLeftCell="B1" zoomScaleNormal="100" workbookViewId="0">
      <selection activeCell="B1" sqref="B1"/>
    </sheetView>
  </sheetViews>
  <sheetFormatPr defaultRowHeight="13.5" x14ac:dyDescent="0.15"/>
  <cols>
    <col min="1" max="1" width="7.75" style="134" hidden="1" customWidth="1"/>
    <col min="2" max="3" width="1.625" style="134" customWidth="1"/>
    <col min="4" max="4" width="4.875" style="134" customWidth="1"/>
    <col min="5" max="5" width="4.625" style="134" customWidth="1"/>
    <col min="6" max="6" width="3.125" style="134" customWidth="1"/>
    <col min="7" max="7" width="12.375" style="134" customWidth="1"/>
    <col min="8" max="8" width="4.25" style="134" customWidth="1"/>
    <col min="9" max="9" width="1.625" style="134" customWidth="1"/>
    <col min="10" max="10" width="10.625" style="134" customWidth="1"/>
    <col min="11" max="12" width="6.75" style="134" customWidth="1"/>
    <col min="13" max="13" width="11.375" style="134" customWidth="1"/>
    <col min="14" max="14" width="6.75" style="134" customWidth="1"/>
    <col min="15" max="15" width="5" style="134" customWidth="1"/>
    <col min="16" max="16" width="8.375" style="134" customWidth="1"/>
    <col min="17" max="17" width="15.75" style="134" customWidth="1"/>
    <col min="18" max="18" width="12.125" style="134" customWidth="1"/>
    <col min="19" max="23" width="2.5" style="134" customWidth="1"/>
    <col min="24" max="24" width="3.875" style="134" customWidth="1"/>
    <col min="25" max="25" width="16.25" style="134" customWidth="1"/>
    <col min="26" max="26" width="2.625" style="134" customWidth="1"/>
    <col min="27" max="27" width="3.625" style="134" customWidth="1"/>
    <col min="28" max="16384" width="9" style="134"/>
  </cols>
  <sheetData>
    <row r="1" spans="1:27" ht="30" customHeight="1" x14ac:dyDescent="0.15">
      <c r="A1" s="450" t="s">
        <v>247</v>
      </c>
      <c r="B1" s="132"/>
      <c r="C1" s="133" t="s">
        <v>85</v>
      </c>
      <c r="D1" s="133"/>
      <c r="W1" s="449" t="s">
        <v>263</v>
      </c>
      <c r="X1" s="135"/>
      <c r="Y1" s="135"/>
      <c r="Z1" s="135"/>
      <c r="AA1" s="136"/>
    </row>
    <row r="2" spans="1:27" ht="15" hidden="1" customHeight="1" x14ac:dyDescent="0.15">
      <c r="A2" s="450" t="s">
        <v>50</v>
      </c>
      <c r="B2" s="132"/>
      <c r="C2" s="137"/>
      <c r="D2" s="137"/>
      <c r="AA2" s="136"/>
    </row>
    <row r="3" spans="1:27" ht="30" customHeight="1" x14ac:dyDescent="0.15">
      <c r="A3" s="451" t="s">
        <v>264</v>
      </c>
      <c r="B3" s="138"/>
      <c r="C3" s="134" t="s">
        <v>258</v>
      </c>
      <c r="AA3" s="136"/>
    </row>
    <row r="4" spans="1:27" ht="5.25" customHeight="1" x14ac:dyDescent="0.15">
      <c r="A4" s="138"/>
      <c r="B4" s="138"/>
      <c r="C4" s="139"/>
      <c r="D4" s="140"/>
      <c r="E4" s="140"/>
      <c r="F4" s="140"/>
      <c r="G4" s="140"/>
      <c r="H4" s="140"/>
      <c r="I4" s="140"/>
      <c r="J4" s="140"/>
      <c r="K4" s="140"/>
      <c r="L4" s="140"/>
      <c r="M4" s="140"/>
      <c r="N4" s="140"/>
      <c r="O4" s="140"/>
      <c r="P4" s="140"/>
      <c r="Q4" s="140"/>
      <c r="R4" s="140"/>
      <c r="S4" s="140"/>
      <c r="T4" s="140"/>
      <c r="U4" s="140"/>
      <c r="V4" s="140"/>
      <c r="W4" s="140"/>
      <c r="X4" s="140"/>
      <c r="Y4" s="140"/>
      <c r="Z4" s="141"/>
    </row>
    <row r="5" spans="1:27" ht="15" customHeight="1" x14ac:dyDescent="0.15">
      <c r="A5" s="138"/>
      <c r="B5" s="142"/>
      <c r="C5" s="143" t="s">
        <v>246</v>
      </c>
      <c r="Z5" s="144"/>
    </row>
    <row r="6" spans="1:27" ht="15" customHeight="1" x14ac:dyDescent="0.15">
      <c r="A6" s="138"/>
      <c r="B6" s="142"/>
      <c r="C6" s="143" t="s">
        <v>32</v>
      </c>
      <c r="Z6" s="144"/>
    </row>
    <row r="7" spans="1:27" ht="15" customHeight="1" x14ac:dyDescent="0.15">
      <c r="A7" s="138"/>
      <c r="B7" s="138"/>
      <c r="C7" s="143" t="s">
        <v>33</v>
      </c>
      <c r="Z7" s="144"/>
    </row>
    <row r="8" spans="1:27" s="137" customFormat="1" ht="15" hidden="1" customHeight="1" x14ac:dyDescent="0.15">
      <c r="A8" s="145"/>
      <c r="B8" s="145"/>
      <c r="C8" s="146"/>
      <c r="Z8" s="147"/>
    </row>
    <row r="9" spans="1:27" ht="5.25" customHeight="1" x14ac:dyDescent="0.15">
      <c r="A9" s="138"/>
      <c r="B9" s="138"/>
      <c r="C9" s="148"/>
      <c r="D9" s="149"/>
      <c r="E9" s="149"/>
      <c r="F9" s="149"/>
      <c r="G9" s="149"/>
      <c r="H9" s="149"/>
      <c r="I9" s="149"/>
      <c r="J9" s="149"/>
      <c r="K9" s="149"/>
      <c r="L9" s="149"/>
      <c r="M9" s="149"/>
      <c r="N9" s="149"/>
      <c r="O9" s="149"/>
      <c r="P9" s="149"/>
      <c r="Q9" s="149"/>
      <c r="R9" s="149"/>
      <c r="S9" s="149"/>
      <c r="T9" s="149"/>
      <c r="U9" s="149"/>
      <c r="V9" s="149"/>
      <c r="W9" s="149"/>
      <c r="X9" s="149"/>
      <c r="Y9" s="149"/>
      <c r="Z9" s="150"/>
    </row>
    <row r="10" spans="1:27" ht="30" customHeight="1" x14ac:dyDescent="0.15">
      <c r="A10" s="138"/>
      <c r="B10" s="138"/>
    </row>
    <row r="11" spans="1:27" ht="15" hidden="1" customHeight="1" x14ac:dyDescent="0.15">
      <c r="A11" s="138"/>
      <c r="B11" s="138"/>
    </row>
    <row r="12" spans="1:27" ht="15" hidden="1" customHeight="1" x14ac:dyDescent="0.15">
      <c r="A12" s="138"/>
      <c r="B12" s="138"/>
    </row>
    <row r="13" spans="1:27" ht="20.100000000000001" customHeight="1" x14ac:dyDescent="0.15">
      <c r="A13" s="138"/>
      <c r="B13" s="138"/>
      <c r="C13" s="151" t="s">
        <v>34</v>
      </c>
      <c r="D13" s="152"/>
      <c r="E13" s="152"/>
      <c r="F13" s="152"/>
      <c r="G13" s="152"/>
      <c r="H13" s="153"/>
    </row>
    <row r="14" spans="1:27" ht="20.100000000000001" customHeight="1" x14ac:dyDescent="0.15">
      <c r="A14" s="138"/>
      <c r="B14" s="138"/>
      <c r="C14" s="154"/>
      <c r="D14" s="155"/>
      <c r="E14" s="155"/>
      <c r="F14" s="155"/>
      <c r="G14" s="155"/>
      <c r="H14" s="155"/>
      <c r="I14" s="156"/>
      <c r="J14" s="156"/>
      <c r="K14" s="156"/>
      <c r="L14" s="156"/>
      <c r="M14" s="156"/>
      <c r="N14" s="156"/>
      <c r="O14" s="156"/>
      <c r="P14" s="156"/>
      <c r="Q14" s="156"/>
      <c r="R14" s="156"/>
      <c r="S14" s="156"/>
      <c r="T14" s="156"/>
      <c r="U14" s="156"/>
      <c r="V14" s="156"/>
      <c r="W14" s="156"/>
      <c r="X14" s="156"/>
      <c r="Y14" s="156"/>
      <c r="Z14" s="157"/>
    </row>
    <row r="15" spans="1:27" ht="15.75" hidden="1" customHeight="1" x14ac:dyDescent="0.15">
      <c r="A15" s="138"/>
      <c r="B15" s="138"/>
      <c r="C15" s="158"/>
      <c r="D15" s="159"/>
      <c r="E15" s="160"/>
      <c r="F15" s="160"/>
      <c r="G15" s="160"/>
      <c r="H15" s="160"/>
      <c r="I15" s="161"/>
      <c r="J15" s="162"/>
      <c r="K15" s="162"/>
      <c r="L15" s="162"/>
      <c r="M15" s="162"/>
      <c r="N15" s="162"/>
      <c r="O15" s="162"/>
      <c r="P15" s="162"/>
      <c r="Q15" s="162"/>
      <c r="R15" s="162"/>
      <c r="S15" s="162"/>
      <c r="T15" s="162"/>
      <c r="U15" s="162"/>
      <c r="V15" s="162"/>
      <c r="W15" s="162"/>
      <c r="X15" s="162"/>
      <c r="Y15" s="162"/>
      <c r="Z15" s="163"/>
    </row>
    <row r="16" spans="1:27" ht="15.75" hidden="1" customHeight="1" x14ac:dyDescent="0.15">
      <c r="A16" s="138"/>
      <c r="B16" s="138"/>
      <c r="C16" s="158"/>
      <c r="D16" s="159"/>
      <c r="E16" s="164"/>
      <c r="F16" s="164"/>
      <c r="G16" s="164"/>
      <c r="H16" s="164"/>
      <c r="I16" s="161"/>
      <c r="J16" s="165"/>
      <c r="K16" s="165"/>
      <c r="L16" s="165"/>
      <c r="M16" s="165"/>
      <c r="N16" s="165"/>
      <c r="O16" s="165"/>
      <c r="P16" s="165"/>
      <c r="Q16" s="165"/>
      <c r="R16" s="165"/>
      <c r="S16" s="165"/>
      <c r="T16" s="165"/>
      <c r="U16" s="165"/>
      <c r="V16" s="165"/>
      <c r="W16" s="165"/>
      <c r="X16" s="165"/>
      <c r="Y16" s="165"/>
      <c r="Z16" s="163"/>
    </row>
    <row r="17" spans="1:26" ht="15.75" hidden="1" customHeight="1" x14ac:dyDescent="0.15">
      <c r="A17" s="138"/>
      <c r="B17" s="138"/>
      <c r="C17" s="158"/>
      <c r="D17" s="159"/>
      <c r="E17" s="164"/>
      <c r="F17" s="164"/>
      <c r="G17" s="164"/>
      <c r="H17" s="164"/>
      <c r="I17" s="161"/>
      <c r="J17" s="165"/>
      <c r="K17" s="165"/>
      <c r="L17" s="165"/>
      <c r="M17" s="165"/>
      <c r="N17" s="165"/>
      <c r="O17" s="165"/>
      <c r="P17" s="165"/>
      <c r="Q17" s="165"/>
      <c r="R17" s="165"/>
      <c r="S17" s="165"/>
      <c r="T17" s="165"/>
      <c r="U17" s="165"/>
      <c r="V17" s="165"/>
      <c r="W17" s="165"/>
      <c r="X17" s="165"/>
      <c r="Y17" s="165"/>
      <c r="Z17" s="163"/>
    </row>
    <row r="18" spans="1:26" ht="15.75" hidden="1" customHeight="1" x14ac:dyDescent="0.15">
      <c r="A18" s="138"/>
      <c r="B18" s="138"/>
      <c r="C18" s="158"/>
      <c r="D18" s="159"/>
      <c r="E18" s="164"/>
      <c r="F18" s="164"/>
      <c r="G18" s="164"/>
      <c r="H18" s="164"/>
      <c r="I18" s="161"/>
      <c r="J18" s="165"/>
      <c r="K18" s="165"/>
      <c r="L18" s="165"/>
      <c r="M18" s="165"/>
      <c r="N18" s="165"/>
      <c r="O18" s="165"/>
      <c r="P18" s="165"/>
      <c r="Q18" s="165"/>
      <c r="R18" s="165"/>
      <c r="S18" s="165"/>
      <c r="T18" s="165"/>
      <c r="U18" s="165"/>
      <c r="V18" s="165"/>
      <c r="W18" s="165"/>
      <c r="X18" s="165"/>
      <c r="Y18" s="165"/>
      <c r="Z18" s="163"/>
    </row>
    <row r="19" spans="1:26" ht="15.75" hidden="1" customHeight="1" x14ac:dyDescent="0.15">
      <c r="A19" s="138"/>
      <c r="B19" s="138"/>
      <c r="C19" s="158"/>
      <c r="D19" s="159"/>
      <c r="E19" s="164"/>
      <c r="F19" s="164"/>
      <c r="G19" s="164"/>
      <c r="H19" s="164"/>
      <c r="I19" s="161"/>
      <c r="J19" s="165"/>
      <c r="K19" s="165"/>
      <c r="L19" s="165"/>
      <c r="M19" s="165"/>
      <c r="N19" s="165"/>
      <c r="O19" s="165"/>
      <c r="P19" s="165"/>
      <c r="Q19" s="165"/>
      <c r="R19" s="165"/>
      <c r="S19" s="165"/>
      <c r="T19" s="165"/>
      <c r="U19" s="165"/>
      <c r="V19" s="165"/>
      <c r="W19" s="165"/>
      <c r="X19" s="165"/>
      <c r="Y19" s="165"/>
      <c r="Z19" s="163"/>
    </row>
    <row r="20" spans="1:26" ht="20.100000000000001" customHeight="1" x14ac:dyDescent="0.15">
      <c r="A20" s="138">
        <f>IF(TRIM($I20)="", 1001, 0)</f>
        <v>1001</v>
      </c>
      <c r="B20" s="138"/>
      <c r="C20" s="158"/>
      <c r="D20" s="159">
        <v>1</v>
      </c>
      <c r="E20" s="134" t="s">
        <v>0</v>
      </c>
      <c r="I20" s="85"/>
      <c r="J20" s="87"/>
      <c r="K20" s="87"/>
      <c r="L20" s="87"/>
      <c r="M20" s="87"/>
      <c r="N20" s="164"/>
      <c r="O20" s="164"/>
      <c r="P20" s="164"/>
      <c r="Q20" s="164"/>
      <c r="R20" s="164"/>
      <c r="S20" s="164"/>
      <c r="T20" s="164"/>
      <c r="U20" s="164"/>
      <c r="V20" s="164"/>
      <c r="W20" s="164"/>
      <c r="X20" s="164"/>
      <c r="Y20" s="164"/>
      <c r="Z20" s="163"/>
    </row>
    <row r="21" spans="1:26" ht="20.100000000000001" customHeight="1" x14ac:dyDescent="0.15">
      <c r="A21" s="138"/>
      <c r="B21" s="138"/>
      <c r="C21" s="158"/>
      <c r="D21" s="159"/>
      <c r="E21" s="164"/>
      <c r="F21" s="164"/>
      <c r="G21" s="164"/>
      <c r="H21" s="164"/>
      <c r="I21" s="166" t="s">
        <v>218</v>
      </c>
      <c r="J21" s="167" t="s">
        <v>245</v>
      </c>
      <c r="K21" s="168"/>
      <c r="L21" s="168"/>
      <c r="M21" s="168"/>
      <c r="N21" s="168"/>
      <c r="O21" s="168"/>
      <c r="P21" s="168"/>
      <c r="Q21" s="168"/>
      <c r="R21" s="168"/>
      <c r="S21" s="168"/>
      <c r="T21" s="168"/>
      <c r="U21" s="168"/>
      <c r="V21" s="168"/>
      <c r="W21" s="168"/>
      <c r="X21" s="168"/>
      <c r="Y21" s="168"/>
      <c r="Z21" s="163"/>
    </row>
    <row r="22" spans="1:26" ht="20.100000000000001" customHeight="1" x14ac:dyDescent="0.15">
      <c r="A22" s="138">
        <f>IF(AND(TRIM($I22)&lt;&gt;"", OR(ISERROR(FIND("@"&amp;LEFT($I22,3)&amp;"@", 都道府県3))=FALSE, ISERROR(FIND("@"&amp;LEFT($I22,4)&amp;"@",都道府県4))=FALSE))=FALSE, 1001, 0)</f>
        <v>1001</v>
      </c>
      <c r="B22" s="138"/>
      <c r="C22" s="158"/>
      <c r="D22" s="159">
        <v>2</v>
      </c>
      <c r="E22" s="134" t="s">
        <v>1</v>
      </c>
      <c r="I22" s="78"/>
      <c r="J22" s="88"/>
      <c r="K22" s="88"/>
      <c r="L22" s="88"/>
      <c r="M22" s="88"/>
      <c r="N22" s="88"/>
      <c r="O22" s="88"/>
      <c r="P22" s="88"/>
      <c r="Q22" s="88"/>
      <c r="R22" s="88"/>
      <c r="S22" s="88"/>
      <c r="T22" s="88"/>
      <c r="U22" s="88"/>
      <c r="V22" s="88"/>
      <c r="W22" s="88"/>
      <c r="X22" s="88"/>
      <c r="Y22" s="88"/>
      <c r="Z22" s="163"/>
    </row>
    <row r="23" spans="1:26" ht="20.100000000000001" customHeight="1" x14ac:dyDescent="0.15">
      <c r="A23" s="138"/>
      <c r="B23" s="138"/>
      <c r="C23" s="158"/>
      <c r="D23" s="159"/>
      <c r="E23" s="164"/>
      <c r="F23" s="164"/>
      <c r="G23" s="164"/>
      <c r="H23" s="164"/>
      <c r="I23" s="166" t="s">
        <v>218</v>
      </c>
      <c r="J23" s="167" t="s">
        <v>193</v>
      </c>
      <c r="K23" s="168"/>
      <c r="L23" s="168"/>
      <c r="M23" s="168"/>
      <c r="N23" s="168"/>
      <c r="O23" s="168"/>
      <c r="P23" s="168"/>
      <c r="Q23" s="168"/>
      <c r="R23" s="168"/>
      <c r="S23" s="168"/>
      <c r="T23" s="168"/>
      <c r="U23" s="168"/>
      <c r="V23" s="168"/>
      <c r="W23" s="168"/>
      <c r="X23" s="168"/>
      <c r="Y23" s="168"/>
      <c r="Z23" s="163"/>
    </row>
    <row r="24" spans="1:26" ht="20.100000000000001" customHeight="1" x14ac:dyDescent="0.15">
      <c r="A24" s="138">
        <f>IF(TRIM($I24)="", 1001, 0)</f>
        <v>1001</v>
      </c>
      <c r="B24" s="138"/>
      <c r="C24" s="158"/>
      <c r="D24" s="159">
        <v>3</v>
      </c>
      <c r="E24" s="134" t="s">
        <v>2</v>
      </c>
      <c r="I24" s="77"/>
      <c r="J24" s="87"/>
      <c r="K24" s="87"/>
      <c r="L24" s="87"/>
      <c r="M24" s="87"/>
      <c r="N24" s="87"/>
      <c r="O24" s="87"/>
      <c r="P24" s="87"/>
      <c r="Q24" s="87"/>
      <c r="R24" s="87"/>
      <c r="S24" s="87"/>
      <c r="T24" s="87"/>
      <c r="U24" s="87"/>
      <c r="V24" s="87"/>
      <c r="W24" s="87"/>
      <c r="X24" s="87"/>
      <c r="Y24" s="87"/>
      <c r="Z24" s="163"/>
    </row>
    <row r="25" spans="1:26" ht="20.100000000000001" customHeight="1" x14ac:dyDescent="0.15">
      <c r="A25" s="138"/>
      <c r="B25" s="138"/>
      <c r="C25" s="169"/>
      <c r="D25" s="164"/>
      <c r="E25" s="164"/>
      <c r="F25" s="164"/>
      <c r="G25" s="164"/>
      <c r="H25" s="164"/>
      <c r="I25" s="166" t="s">
        <v>218</v>
      </c>
      <c r="J25" s="167" t="s">
        <v>222</v>
      </c>
      <c r="K25" s="168"/>
      <c r="L25" s="168"/>
      <c r="M25" s="168"/>
      <c r="N25" s="168"/>
      <c r="O25" s="168"/>
      <c r="P25" s="168"/>
      <c r="Q25" s="168"/>
      <c r="R25" s="168"/>
      <c r="S25" s="168"/>
      <c r="T25" s="168"/>
      <c r="U25" s="168"/>
      <c r="V25" s="168"/>
      <c r="W25" s="168"/>
      <c r="X25" s="168"/>
      <c r="Y25" s="168"/>
      <c r="Z25" s="163"/>
    </row>
    <row r="26" spans="1:26" ht="20.100000000000001" customHeight="1" x14ac:dyDescent="0.15">
      <c r="A26" s="138">
        <f>IF(TRIM($I26)="", 1001, 0)</f>
        <v>1001</v>
      </c>
      <c r="B26" s="138"/>
      <c r="C26" s="158"/>
      <c r="D26" s="159">
        <v>4</v>
      </c>
      <c r="E26" s="134" t="s">
        <v>3</v>
      </c>
      <c r="I26" s="77"/>
      <c r="J26" s="87"/>
      <c r="K26" s="87"/>
      <c r="L26" s="87"/>
      <c r="M26" s="87"/>
      <c r="N26" s="87"/>
      <c r="O26" s="87"/>
      <c r="P26" s="87"/>
      <c r="Q26" s="87"/>
      <c r="R26" s="87"/>
      <c r="S26" s="87"/>
      <c r="T26" s="87"/>
      <c r="U26" s="87"/>
      <c r="V26" s="87"/>
      <c r="W26" s="87"/>
      <c r="X26" s="87"/>
      <c r="Y26" s="87"/>
      <c r="Z26" s="163"/>
    </row>
    <row r="27" spans="1:26" ht="20.100000000000001" customHeight="1" x14ac:dyDescent="0.15">
      <c r="A27" s="138"/>
      <c r="B27" s="138"/>
      <c r="C27" s="169"/>
      <c r="D27" s="164"/>
      <c r="E27" s="164"/>
      <c r="F27" s="164"/>
      <c r="G27" s="164"/>
      <c r="H27" s="164"/>
      <c r="I27" s="166" t="s">
        <v>218</v>
      </c>
      <c r="J27" s="167" t="s">
        <v>223</v>
      </c>
      <c r="K27" s="168"/>
      <c r="L27" s="168"/>
      <c r="M27" s="168"/>
      <c r="N27" s="168"/>
      <c r="O27" s="168"/>
      <c r="P27" s="168"/>
      <c r="Q27" s="168"/>
      <c r="R27" s="168"/>
      <c r="S27" s="168"/>
      <c r="T27" s="168"/>
      <c r="U27" s="168"/>
      <c r="V27" s="168"/>
      <c r="W27" s="168"/>
      <c r="X27" s="168"/>
      <c r="Y27" s="168"/>
      <c r="Z27" s="170"/>
    </row>
    <row r="28" spans="1:26" ht="20.100000000000001" customHeight="1" x14ac:dyDescent="0.15">
      <c r="A28" s="138">
        <f>IF(TRIM($I28)="", 1001, 0)</f>
        <v>1001</v>
      </c>
      <c r="B28" s="138"/>
      <c r="C28" s="158"/>
      <c r="D28" s="159">
        <v>5</v>
      </c>
      <c r="E28" s="134" t="s">
        <v>21</v>
      </c>
      <c r="I28" s="77"/>
      <c r="J28" s="87"/>
      <c r="K28" s="87"/>
      <c r="L28" s="87"/>
      <c r="M28" s="87"/>
      <c r="N28" s="87"/>
      <c r="O28" s="87"/>
      <c r="P28" s="87"/>
      <c r="Q28" s="87"/>
      <c r="R28" s="87"/>
      <c r="S28" s="87"/>
      <c r="T28" s="87"/>
      <c r="U28" s="87"/>
      <c r="V28" s="87"/>
      <c r="W28" s="87"/>
      <c r="X28" s="87"/>
      <c r="Y28" s="87"/>
      <c r="Z28" s="163"/>
    </row>
    <row r="29" spans="1:26" ht="20.100000000000001" customHeight="1" x14ac:dyDescent="0.15">
      <c r="A29" s="138"/>
      <c r="B29" s="138"/>
      <c r="C29" s="169"/>
      <c r="D29" s="164"/>
      <c r="E29" s="164"/>
      <c r="F29" s="164"/>
      <c r="G29" s="164"/>
      <c r="H29" s="164"/>
      <c r="I29" s="166" t="s">
        <v>218</v>
      </c>
      <c r="J29" s="167" t="s">
        <v>47</v>
      </c>
      <c r="K29" s="168"/>
      <c r="L29" s="168"/>
      <c r="M29" s="168"/>
      <c r="N29" s="168"/>
      <c r="O29" s="168"/>
      <c r="P29" s="168"/>
      <c r="Q29" s="168"/>
      <c r="R29" s="168"/>
      <c r="S29" s="168"/>
      <c r="T29" s="168"/>
      <c r="U29" s="168"/>
      <c r="V29" s="168"/>
      <c r="W29" s="168"/>
      <c r="X29" s="168"/>
      <c r="Y29" s="168"/>
      <c r="Z29" s="170"/>
    </row>
    <row r="30" spans="1:26" ht="20.100000000000001" customHeight="1" x14ac:dyDescent="0.15">
      <c r="A30" s="138">
        <f>IF(TRIM($I30)="", 1001, 0)</f>
        <v>1001</v>
      </c>
      <c r="B30" s="138"/>
      <c r="C30" s="158"/>
      <c r="D30" s="159">
        <v>6</v>
      </c>
      <c r="E30" s="134" t="s">
        <v>4</v>
      </c>
      <c r="I30" s="77"/>
      <c r="J30" s="77"/>
      <c r="K30" s="77"/>
      <c r="L30" s="77"/>
      <c r="M30" s="77"/>
      <c r="N30" s="77"/>
      <c r="O30" s="77"/>
      <c r="P30" s="77"/>
      <c r="Q30" s="77"/>
      <c r="R30" s="77"/>
      <c r="S30" s="77"/>
      <c r="T30" s="77"/>
      <c r="U30" s="77"/>
      <c r="V30" s="77"/>
      <c r="W30" s="77"/>
      <c r="X30" s="77"/>
      <c r="Y30" s="77"/>
      <c r="Z30" s="163"/>
    </row>
    <row r="31" spans="1:26" ht="20.100000000000001" customHeight="1" x14ac:dyDescent="0.15">
      <c r="A31" s="138"/>
      <c r="B31" s="138"/>
      <c r="C31" s="169"/>
      <c r="D31" s="164"/>
      <c r="E31" s="164"/>
      <c r="F31" s="164"/>
      <c r="G31" s="164"/>
      <c r="H31" s="164"/>
      <c r="I31" s="166" t="s">
        <v>218</v>
      </c>
      <c r="J31" s="167" t="s">
        <v>10</v>
      </c>
      <c r="K31" s="168"/>
      <c r="L31" s="168"/>
      <c r="M31" s="168"/>
      <c r="N31" s="168"/>
      <c r="O31" s="168"/>
      <c r="P31" s="168"/>
      <c r="Q31" s="168"/>
      <c r="R31" s="168"/>
      <c r="S31" s="168"/>
      <c r="T31" s="168"/>
      <c r="U31" s="168"/>
      <c r="V31" s="168"/>
      <c r="W31" s="168"/>
      <c r="X31" s="168"/>
      <c r="Y31" s="168"/>
      <c r="Z31" s="170"/>
    </row>
    <row r="32" spans="1:26" ht="20.100000000000001" customHeight="1" x14ac:dyDescent="0.15">
      <c r="A32" s="138">
        <f>IF(TRIM($I32)="", 1001, 0)</f>
        <v>1001</v>
      </c>
      <c r="B32" s="138"/>
      <c r="C32" s="158"/>
      <c r="D32" s="159">
        <v>7</v>
      </c>
      <c r="E32" s="134" t="s">
        <v>5</v>
      </c>
      <c r="I32" s="77"/>
      <c r="J32" s="87"/>
      <c r="K32" s="87"/>
      <c r="L32" s="87"/>
      <c r="M32" s="87"/>
      <c r="N32" s="87"/>
      <c r="O32" s="87"/>
      <c r="P32" s="87"/>
      <c r="Q32" s="87"/>
      <c r="R32" s="87"/>
      <c r="S32" s="87"/>
      <c r="T32" s="87"/>
      <c r="U32" s="87"/>
      <c r="V32" s="87"/>
      <c r="W32" s="87"/>
      <c r="X32" s="87"/>
      <c r="Y32" s="87"/>
      <c r="Z32" s="163"/>
    </row>
    <row r="33" spans="1:26" ht="20.100000000000001" customHeight="1" x14ac:dyDescent="0.15">
      <c r="A33" s="138"/>
      <c r="B33" s="138"/>
      <c r="C33" s="169"/>
      <c r="D33" s="164"/>
      <c r="E33" s="164"/>
      <c r="F33" s="164"/>
      <c r="G33" s="164"/>
      <c r="H33" s="164"/>
      <c r="I33" s="166" t="s">
        <v>218</v>
      </c>
      <c r="J33" s="167" t="s">
        <v>11</v>
      </c>
      <c r="K33" s="168"/>
      <c r="L33" s="168"/>
      <c r="M33" s="168"/>
      <c r="N33" s="168"/>
      <c r="O33" s="168"/>
      <c r="P33" s="168"/>
      <c r="Q33" s="168"/>
      <c r="R33" s="168"/>
      <c r="S33" s="168"/>
      <c r="T33" s="168"/>
      <c r="U33" s="168"/>
      <c r="V33" s="168"/>
      <c r="W33" s="168"/>
      <c r="X33" s="168"/>
      <c r="Y33" s="168"/>
      <c r="Z33" s="163"/>
    </row>
    <row r="34" spans="1:26" ht="20.100000000000001" customHeight="1" x14ac:dyDescent="0.15">
      <c r="A34" s="138">
        <f>IF(NOT(AND(TRIM($I34)&lt;&gt;"",ISNUMBER(VALUE(SUBSTITUTE($I34,"-",""))))), 1001, 0)</f>
        <v>1001</v>
      </c>
      <c r="B34" s="138"/>
      <c r="C34" s="158"/>
      <c r="D34" s="159">
        <v>8</v>
      </c>
      <c r="E34" s="134" t="s">
        <v>6</v>
      </c>
      <c r="I34" s="77"/>
      <c r="J34" s="87"/>
      <c r="K34" s="87"/>
      <c r="L34" s="87"/>
      <c r="M34" s="87"/>
      <c r="Z34" s="163"/>
    </row>
    <row r="35" spans="1:26" ht="20.100000000000001" customHeight="1" x14ac:dyDescent="0.15">
      <c r="A35" s="138"/>
      <c r="B35" s="138"/>
      <c r="C35" s="169"/>
      <c r="D35" s="164"/>
      <c r="E35" s="164"/>
      <c r="F35" s="164"/>
      <c r="G35" s="164"/>
      <c r="H35" s="164"/>
      <c r="I35" s="166" t="s">
        <v>218</v>
      </c>
      <c r="J35" s="167" t="s">
        <v>224</v>
      </c>
      <c r="K35" s="168"/>
      <c r="L35" s="168"/>
      <c r="M35" s="168"/>
      <c r="N35" s="168"/>
      <c r="O35" s="168"/>
      <c r="P35" s="168"/>
      <c r="Q35" s="168"/>
      <c r="R35" s="168"/>
      <c r="S35" s="168"/>
      <c r="T35" s="168"/>
      <c r="U35" s="168"/>
      <c r="V35" s="168"/>
      <c r="W35" s="168"/>
      <c r="X35" s="168"/>
      <c r="Y35" s="168"/>
      <c r="Z35" s="163"/>
    </row>
    <row r="36" spans="1:26" ht="20.100000000000001" customHeight="1" x14ac:dyDescent="0.15">
      <c r="A36" s="138">
        <f>IF(NOT(AND(TRIM($I36)&lt;&gt;"",ISNUMBER(VALUE(SUBSTITUTE($I36,"-",""))))), 1001, 0)</f>
        <v>1001</v>
      </c>
      <c r="B36" s="138"/>
      <c r="C36" s="158"/>
      <c r="D36" s="159">
        <v>9</v>
      </c>
      <c r="E36" s="134" t="s">
        <v>7</v>
      </c>
      <c r="I36" s="77"/>
      <c r="J36" s="87"/>
      <c r="K36" s="87"/>
      <c r="L36" s="87"/>
      <c r="M36" s="87"/>
      <c r="N36" s="171"/>
      <c r="O36" s="171"/>
      <c r="P36" s="171"/>
      <c r="Q36" s="171"/>
      <c r="R36" s="171"/>
      <c r="S36" s="171"/>
      <c r="T36" s="171"/>
      <c r="U36" s="171"/>
      <c r="V36" s="171"/>
      <c r="W36" s="171"/>
      <c r="X36" s="171"/>
      <c r="Y36" s="171"/>
      <c r="Z36" s="163"/>
    </row>
    <row r="37" spans="1:26" ht="20.100000000000001" customHeight="1" x14ac:dyDescent="0.15">
      <c r="A37" s="138"/>
      <c r="B37" s="138"/>
      <c r="C37" s="169"/>
      <c r="D37" s="164"/>
      <c r="E37" s="164"/>
      <c r="F37" s="164"/>
      <c r="G37" s="164"/>
      <c r="H37" s="164"/>
      <c r="I37" s="166" t="s">
        <v>218</v>
      </c>
      <c r="J37" s="167" t="s">
        <v>224</v>
      </c>
      <c r="K37" s="168"/>
      <c r="L37" s="168"/>
      <c r="M37" s="168"/>
      <c r="N37" s="168"/>
      <c r="O37" s="168"/>
      <c r="P37" s="168"/>
      <c r="Q37" s="168"/>
      <c r="R37" s="168"/>
      <c r="S37" s="168"/>
      <c r="T37" s="168"/>
      <c r="U37" s="168"/>
      <c r="V37" s="168"/>
      <c r="W37" s="168"/>
      <c r="X37" s="168"/>
      <c r="Y37" s="168"/>
      <c r="Z37" s="163"/>
    </row>
    <row r="38" spans="1:26" ht="20.100000000000001" customHeight="1" x14ac:dyDescent="0.15">
      <c r="A38" s="138"/>
      <c r="B38" s="138"/>
      <c r="C38" s="158"/>
      <c r="D38" s="159">
        <v>10</v>
      </c>
      <c r="E38" s="134" t="s">
        <v>9</v>
      </c>
      <c r="I38" s="77"/>
      <c r="J38" s="77"/>
      <c r="K38" s="77"/>
      <c r="L38" s="77"/>
      <c r="M38" s="77"/>
      <c r="N38" s="77"/>
      <c r="O38" s="77"/>
      <c r="P38" s="77"/>
      <c r="Q38" s="77"/>
      <c r="R38" s="77"/>
      <c r="S38" s="77"/>
      <c r="T38" s="77"/>
      <c r="U38" s="77"/>
      <c r="V38" s="77"/>
      <c r="W38" s="77"/>
      <c r="X38" s="77"/>
      <c r="Y38" s="77"/>
      <c r="Z38" s="144"/>
    </row>
    <row r="39" spans="1:26" ht="30" customHeight="1" x14ac:dyDescent="0.15">
      <c r="A39" s="138"/>
      <c r="B39" s="138"/>
      <c r="C39" s="169"/>
      <c r="D39" s="164"/>
      <c r="E39" s="164"/>
      <c r="F39" s="164"/>
      <c r="G39" s="164"/>
      <c r="H39" s="164"/>
      <c r="I39" s="172" t="s">
        <v>218</v>
      </c>
      <c r="J39" s="173" t="s">
        <v>261</v>
      </c>
      <c r="K39" s="173"/>
      <c r="L39" s="173"/>
      <c r="M39" s="173"/>
      <c r="N39" s="173"/>
      <c r="O39" s="173"/>
      <c r="P39" s="173"/>
      <c r="Q39" s="173"/>
      <c r="R39" s="173"/>
      <c r="S39" s="173"/>
      <c r="T39" s="173"/>
      <c r="U39" s="173"/>
      <c r="V39" s="173"/>
      <c r="W39" s="173"/>
      <c r="X39" s="173"/>
      <c r="Y39" s="173"/>
      <c r="Z39" s="144"/>
    </row>
    <row r="40" spans="1:26" ht="20.100000000000001" customHeight="1" x14ac:dyDescent="0.15">
      <c r="A40" s="138">
        <f>IF(TRIM($I40)="", 1001, 0)</f>
        <v>1001</v>
      </c>
      <c r="B40" s="138"/>
      <c r="C40" s="169"/>
      <c r="D40" s="159">
        <v>11</v>
      </c>
      <c r="E40" s="164" t="s">
        <v>250</v>
      </c>
      <c r="F40" s="164"/>
      <c r="G40" s="164"/>
      <c r="H40" s="164"/>
      <c r="I40" s="77"/>
      <c r="J40" s="122"/>
      <c r="K40" s="122"/>
      <c r="L40" s="122"/>
      <c r="M40" s="122"/>
      <c r="N40" s="165"/>
      <c r="O40" s="165"/>
      <c r="P40" s="165"/>
      <c r="Q40" s="165"/>
      <c r="R40" s="165"/>
      <c r="S40" s="165"/>
      <c r="T40" s="165"/>
      <c r="U40" s="165"/>
      <c r="V40" s="165"/>
      <c r="W40" s="165"/>
      <c r="X40" s="165"/>
      <c r="Y40" s="165"/>
      <c r="Z40" s="163"/>
    </row>
    <row r="41" spans="1:26" ht="20.100000000000001" customHeight="1" x14ac:dyDescent="0.15">
      <c r="A41" s="138"/>
      <c r="B41" s="138"/>
      <c r="C41" s="169"/>
      <c r="D41" s="164"/>
      <c r="E41" s="174" t="s">
        <v>251</v>
      </c>
      <c r="F41" s="164"/>
      <c r="G41" s="164"/>
      <c r="H41" s="164"/>
      <c r="I41" s="175"/>
      <c r="J41" s="167" t="s">
        <v>252</v>
      </c>
      <c r="K41" s="165"/>
      <c r="L41" s="165"/>
      <c r="M41" s="165"/>
      <c r="N41" s="165"/>
      <c r="O41" s="165"/>
      <c r="P41" s="165"/>
      <c r="Q41" s="165"/>
      <c r="R41" s="165"/>
      <c r="S41" s="165"/>
      <c r="T41" s="165"/>
      <c r="U41" s="165"/>
      <c r="V41" s="165"/>
      <c r="W41" s="165"/>
      <c r="X41" s="165"/>
      <c r="Y41" s="165"/>
      <c r="Z41" s="163"/>
    </row>
    <row r="42" spans="1:26" ht="20.100000000000001" customHeight="1" x14ac:dyDescent="0.15">
      <c r="A42" s="138">
        <f>IF(AND($I40="登録有",OR(TRIM($I42)="", AND(TRIM($I42)&lt;&gt;"",OR(LEN(I42)&lt;&gt;LENB(I42),UPPER(LEFT(I42,1))&lt;&gt;"T",LEN(I42)&lt;&gt;14,NOT(ISNUMBER(VALUE(RIGHT(I42,LEN(I42)-1)))))))), 1001, 0)</f>
        <v>0</v>
      </c>
      <c r="B42" s="138"/>
      <c r="C42" s="169"/>
      <c r="D42" s="159">
        <v>12</v>
      </c>
      <c r="E42" s="164" t="s">
        <v>250</v>
      </c>
      <c r="F42" s="164"/>
      <c r="G42" s="164"/>
      <c r="H42" s="164"/>
      <c r="I42" s="77"/>
      <c r="J42" s="122"/>
      <c r="K42" s="122"/>
      <c r="L42" s="122"/>
      <c r="M42" s="122"/>
      <c r="N42" s="164"/>
      <c r="O42" s="164"/>
      <c r="P42" s="164"/>
      <c r="Q42" s="164"/>
      <c r="R42" s="164"/>
      <c r="S42" s="164"/>
      <c r="T42" s="164"/>
      <c r="U42" s="164"/>
      <c r="V42" s="164"/>
      <c r="W42" s="164"/>
      <c r="X42" s="164"/>
      <c r="Y42" s="164"/>
      <c r="Z42" s="163"/>
    </row>
    <row r="43" spans="1:26" ht="30" customHeight="1" x14ac:dyDescent="0.15">
      <c r="A43" s="138"/>
      <c r="B43" s="138"/>
      <c r="C43" s="169"/>
      <c r="D43" s="164"/>
      <c r="E43" s="174" t="s">
        <v>254</v>
      </c>
      <c r="F43" s="164"/>
      <c r="G43" s="164"/>
      <c r="H43" s="164"/>
      <c r="I43" s="175"/>
      <c r="J43" s="173" t="s">
        <v>253</v>
      </c>
      <c r="K43" s="173"/>
      <c r="L43" s="173"/>
      <c r="M43" s="173"/>
      <c r="N43" s="173"/>
      <c r="O43" s="173"/>
      <c r="P43" s="173"/>
      <c r="Q43" s="173"/>
      <c r="R43" s="173"/>
      <c r="S43" s="173"/>
      <c r="T43" s="173"/>
      <c r="U43" s="173"/>
      <c r="V43" s="173"/>
      <c r="W43" s="173"/>
      <c r="X43" s="173"/>
      <c r="Y43" s="173"/>
      <c r="Z43" s="163"/>
    </row>
    <row r="44" spans="1:26" ht="20.100000000000001" customHeight="1" x14ac:dyDescent="0.15">
      <c r="A44" s="138"/>
      <c r="B44" s="138"/>
      <c r="C44" s="176"/>
      <c r="D44" s="177"/>
      <c r="E44" s="177"/>
      <c r="F44" s="177"/>
      <c r="G44" s="177"/>
      <c r="H44" s="177"/>
      <c r="I44" s="178"/>
      <c r="J44" s="178"/>
      <c r="K44" s="178"/>
      <c r="L44" s="178"/>
      <c r="M44" s="178"/>
      <c r="N44" s="178"/>
      <c r="O44" s="178"/>
      <c r="P44" s="178"/>
      <c r="Q44" s="178"/>
      <c r="R44" s="178"/>
      <c r="S44" s="178"/>
      <c r="T44" s="178"/>
      <c r="U44" s="178"/>
      <c r="V44" s="178"/>
      <c r="W44" s="178"/>
      <c r="X44" s="178"/>
      <c r="Y44" s="178"/>
      <c r="Z44" s="179"/>
    </row>
    <row r="45" spans="1:26" ht="20.100000000000001" customHeight="1" x14ac:dyDescent="0.15">
      <c r="A45" s="138"/>
      <c r="B45" s="138"/>
      <c r="C45" s="164"/>
      <c r="D45" s="164"/>
      <c r="E45" s="164"/>
      <c r="F45" s="164"/>
      <c r="G45" s="164"/>
      <c r="H45" s="164"/>
      <c r="I45" s="175"/>
      <c r="J45" s="165"/>
      <c r="K45" s="165"/>
      <c r="L45" s="165"/>
      <c r="M45" s="165"/>
      <c r="N45" s="165"/>
      <c r="O45" s="165"/>
      <c r="P45" s="165"/>
      <c r="Q45" s="165"/>
      <c r="R45" s="165"/>
      <c r="S45" s="165"/>
      <c r="T45" s="165"/>
      <c r="U45" s="165"/>
      <c r="V45" s="165"/>
      <c r="W45" s="165"/>
      <c r="X45" s="165"/>
      <c r="Y45" s="165"/>
      <c r="Z45" s="164"/>
    </row>
    <row r="46" spans="1:26" ht="20.100000000000001" hidden="1" customHeight="1" x14ac:dyDescent="0.15">
      <c r="A46" s="138"/>
      <c r="B46" s="138"/>
      <c r="C46" s="164"/>
      <c r="D46" s="164"/>
      <c r="E46" s="164"/>
      <c r="F46" s="164"/>
      <c r="G46" s="164"/>
      <c r="H46" s="164"/>
      <c r="I46" s="180"/>
      <c r="J46" s="165"/>
      <c r="K46" s="165"/>
      <c r="L46" s="165"/>
      <c r="M46" s="165"/>
      <c r="N46" s="165"/>
      <c r="O46" s="165"/>
      <c r="P46" s="165"/>
      <c r="Q46" s="165"/>
      <c r="R46" s="165"/>
      <c r="S46" s="165"/>
      <c r="T46" s="165"/>
      <c r="U46" s="165"/>
      <c r="V46" s="165"/>
      <c r="W46" s="165"/>
      <c r="X46" s="165"/>
      <c r="Y46" s="165"/>
      <c r="Z46" s="164"/>
    </row>
    <row r="47" spans="1:26" ht="20.100000000000001" hidden="1" customHeight="1" x14ac:dyDescent="0.15">
      <c r="A47" s="138"/>
      <c r="B47" s="138"/>
      <c r="C47" s="164"/>
      <c r="D47" s="164"/>
      <c r="E47" s="164"/>
      <c r="F47" s="164"/>
      <c r="G47" s="164"/>
      <c r="H47" s="164"/>
      <c r="I47" s="180"/>
      <c r="J47" s="165"/>
      <c r="K47" s="165"/>
      <c r="L47" s="165"/>
      <c r="M47" s="165"/>
      <c r="N47" s="165"/>
      <c r="O47" s="165"/>
      <c r="P47" s="165"/>
      <c r="Q47" s="165"/>
      <c r="R47" s="165"/>
      <c r="S47" s="165"/>
      <c r="T47" s="165"/>
      <c r="U47" s="165"/>
      <c r="V47" s="165"/>
      <c r="W47" s="165"/>
      <c r="X47" s="165"/>
      <c r="Y47" s="165"/>
      <c r="Z47" s="164"/>
    </row>
    <row r="48" spans="1:26" ht="20.100000000000001" hidden="1" customHeight="1" x14ac:dyDescent="0.15">
      <c r="A48" s="138"/>
      <c r="B48" s="138"/>
      <c r="C48" s="164"/>
      <c r="D48" s="164"/>
      <c r="E48" s="164"/>
      <c r="F48" s="164"/>
      <c r="G48" s="164"/>
      <c r="H48" s="164"/>
      <c r="I48" s="180"/>
      <c r="J48" s="165"/>
      <c r="K48" s="165"/>
      <c r="L48" s="165"/>
      <c r="M48" s="165"/>
      <c r="N48" s="165"/>
      <c r="O48" s="165"/>
      <c r="P48" s="165"/>
      <c r="Q48" s="165"/>
      <c r="R48" s="165"/>
      <c r="S48" s="165"/>
      <c r="T48" s="165"/>
      <c r="U48" s="165"/>
      <c r="V48" s="165"/>
      <c r="W48" s="165"/>
      <c r="X48" s="165"/>
      <c r="Y48" s="165"/>
      <c r="Z48" s="164"/>
    </row>
    <row r="49" spans="1:26" ht="20.100000000000001" hidden="1" customHeight="1" x14ac:dyDescent="0.15">
      <c r="A49" s="138"/>
      <c r="B49" s="138"/>
      <c r="C49" s="164"/>
      <c r="D49" s="164"/>
      <c r="E49" s="164"/>
      <c r="F49" s="164"/>
      <c r="G49" s="164"/>
      <c r="H49" s="164"/>
      <c r="I49" s="180"/>
      <c r="J49" s="165"/>
      <c r="K49" s="165"/>
      <c r="L49" s="165"/>
      <c r="M49" s="165"/>
      <c r="N49" s="165"/>
      <c r="O49" s="165"/>
      <c r="P49" s="165"/>
      <c r="Q49" s="165"/>
      <c r="R49" s="165"/>
      <c r="S49" s="165"/>
      <c r="T49" s="165"/>
      <c r="U49" s="165"/>
      <c r="V49" s="165"/>
      <c r="W49" s="165"/>
      <c r="X49" s="165"/>
      <c r="Y49" s="165"/>
      <c r="Z49" s="164"/>
    </row>
    <row r="50" spans="1:26" ht="20.100000000000001" hidden="1" customHeight="1" x14ac:dyDescent="0.15">
      <c r="A50" s="138"/>
      <c r="B50" s="138"/>
      <c r="C50" s="164"/>
      <c r="D50" s="164"/>
      <c r="E50" s="164"/>
      <c r="F50" s="164"/>
      <c r="G50" s="164"/>
      <c r="H50" s="164"/>
      <c r="I50" s="180"/>
      <c r="J50" s="165"/>
      <c r="K50" s="165"/>
      <c r="L50" s="165"/>
      <c r="M50" s="165"/>
      <c r="N50" s="165"/>
      <c r="O50" s="165"/>
      <c r="P50" s="165"/>
      <c r="Q50" s="165"/>
      <c r="R50" s="165"/>
      <c r="S50" s="165"/>
      <c r="T50" s="165"/>
      <c r="U50" s="165"/>
      <c r="V50" s="165"/>
      <c r="W50" s="165"/>
      <c r="X50" s="165"/>
      <c r="Y50" s="165"/>
      <c r="Z50" s="164"/>
    </row>
    <row r="51" spans="1:26" ht="20.100000000000001" hidden="1" customHeight="1" x14ac:dyDescent="0.15">
      <c r="A51" s="138"/>
      <c r="B51" s="138"/>
      <c r="C51" s="164"/>
      <c r="D51" s="164"/>
      <c r="E51" s="164"/>
      <c r="F51" s="164"/>
      <c r="G51" s="164"/>
      <c r="H51" s="164"/>
      <c r="I51" s="180"/>
      <c r="J51" s="165"/>
      <c r="K51" s="165"/>
      <c r="L51" s="165"/>
      <c r="M51" s="165"/>
      <c r="N51" s="165"/>
      <c r="O51" s="165"/>
      <c r="P51" s="165"/>
      <c r="Q51" s="165"/>
      <c r="R51" s="165"/>
      <c r="S51" s="165"/>
      <c r="T51" s="165"/>
      <c r="U51" s="165"/>
      <c r="V51" s="165"/>
      <c r="W51" s="165"/>
      <c r="X51" s="165"/>
      <c r="Y51" s="165"/>
      <c r="Z51" s="164"/>
    </row>
    <row r="52" spans="1:26" ht="20.100000000000001" hidden="1" customHeight="1" x14ac:dyDescent="0.15">
      <c r="A52" s="138"/>
      <c r="B52" s="138"/>
      <c r="C52" s="164"/>
      <c r="D52" s="164"/>
      <c r="E52" s="164"/>
      <c r="F52" s="164"/>
      <c r="G52" s="164"/>
      <c r="H52" s="164"/>
      <c r="I52" s="180"/>
      <c r="J52" s="165"/>
      <c r="K52" s="165"/>
      <c r="L52" s="165"/>
      <c r="M52" s="165"/>
      <c r="N52" s="165"/>
      <c r="O52" s="165"/>
      <c r="P52" s="165"/>
      <c r="Q52" s="165"/>
      <c r="R52" s="165"/>
      <c r="S52" s="165"/>
      <c r="T52" s="165"/>
      <c r="U52" s="165"/>
      <c r="V52" s="165"/>
      <c r="W52" s="165"/>
      <c r="X52" s="165"/>
      <c r="Y52" s="165"/>
      <c r="Z52" s="164"/>
    </row>
    <row r="53" spans="1:26" ht="20.100000000000001" hidden="1" customHeight="1" x14ac:dyDescent="0.15">
      <c r="A53" s="138"/>
      <c r="B53" s="138"/>
      <c r="C53" s="164"/>
      <c r="D53" s="164"/>
      <c r="E53" s="164"/>
      <c r="F53" s="164"/>
      <c r="G53" s="164"/>
      <c r="H53" s="164"/>
      <c r="I53" s="180"/>
      <c r="J53" s="165"/>
      <c r="K53" s="165"/>
      <c r="L53" s="165"/>
      <c r="M53" s="165"/>
      <c r="N53" s="165"/>
      <c r="O53" s="165"/>
      <c r="P53" s="165"/>
      <c r="Q53" s="165"/>
      <c r="R53" s="165"/>
      <c r="S53" s="165"/>
      <c r="T53" s="165"/>
      <c r="U53" s="165"/>
      <c r="V53" s="165"/>
      <c r="W53" s="165"/>
      <c r="X53" s="165"/>
      <c r="Y53" s="165"/>
      <c r="Z53" s="164"/>
    </row>
    <row r="54" spans="1:26" ht="20.100000000000001" hidden="1" customHeight="1" x14ac:dyDescent="0.15">
      <c r="A54" s="138"/>
      <c r="B54" s="138"/>
      <c r="C54" s="164"/>
      <c r="D54" s="164"/>
      <c r="E54" s="164"/>
      <c r="F54" s="164"/>
      <c r="G54" s="164"/>
      <c r="H54" s="164"/>
      <c r="I54" s="180"/>
      <c r="J54" s="165"/>
      <c r="K54" s="165"/>
      <c r="L54" s="165"/>
      <c r="M54" s="165"/>
      <c r="N54" s="165"/>
      <c r="O54" s="165"/>
      <c r="P54" s="165"/>
      <c r="Q54" s="165"/>
      <c r="R54" s="165"/>
      <c r="S54" s="165"/>
      <c r="T54" s="165"/>
      <c r="U54" s="165"/>
      <c r="V54" s="165"/>
      <c r="W54" s="165"/>
      <c r="X54" s="165"/>
      <c r="Y54" s="165"/>
      <c r="Z54" s="164"/>
    </row>
    <row r="55" spans="1:26" ht="20.100000000000001" hidden="1" customHeight="1" x14ac:dyDescent="0.15">
      <c r="A55" s="138"/>
      <c r="B55" s="138"/>
      <c r="C55" s="164"/>
      <c r="D55" s="164"/>
      <c r="E55" s="164"/>
      <c r="F55" s="164"/>
      <c r="G55" s="164"/>
      <c r="H55" s="164"/>
      <c r="I55" s="180"/>
      <c r="J55" s="165"/>
      <c r="K55" s="165"/>
      <c r="L55" s="165"/>
      <c r="M55" s="165"/>
      <c r="N55" s="165"/>
      <c r="O55" s="165"/>
      <c r="P55" s="165"/>
      <c r="Q55" s="165"/>
      <c r="R55" s="165"/>
      <c r="S55" s="165"/>
      <c r="T55" s="165"/>
      <c r="U55" s="165"/>
      <c r="V55" s="165"/>
      <c r="W55" s="165"/>
      <c r="X55" s="165"/>
      <c r="Y55" s="165"/>
      <c r="Z55" s="164"/>
    </row>
    <row r="56" spans="1:26" ht="20.100000000000001" hidden="1" customHeight="1" x14ac:dyDescent="0.15">
      <c r="A56" s="138"/>
      <c r="B56" s="138"/>
      <c r="C56" s="164"/>
      <c r="D56" s="164"/>
      <c r="E56" s="164"/>
      <c r="F56" s="164"/>
      <c r="G56" s="164"/>
      <c r="H56" s="164"/>
      <c r="I56" s="180"/>
      <c r="J56" s="165"/>
      <c r="K56" s="165"/>
      <c r="L56" s="165"/>
      <c r="M56" s="165"/>
      <c r="N56" s="165"/>
      <c r="O56" s="165"/>
      <c r="P56" s="165"/>
      <c r="Q56" s="165"/>
      <c r="R56" s="165"/>
      <c r="S56" s="165"/>
      <c r="T56" s="165"/>
      <c r="U56" s="165"/>
      <c r="V56" s="165"/>
      <c r="W56" s="165"/>
      <c r="X56" s="165"/>
      <c r="Y56" s="165"/>
      <c r="Z56" s="164"/>
    </row>
    <row r="57" spans="1:26" ht="20.100000000000001" hidden="1" customHeight="1" x14ac:dyDescent="0.15">
      <c r="A57" s="138"/>
      <c r="B57" s="138"/>
      <c r="C57" s="164"/>
      <c r="D57" s="164"/>
      <c r="E57" s="164"/>
      <c r="F57" s="164"/>
      <c r="G57" s="164"/>
      <c r="H57" s="164"/>
      <c r="I57" s="180"/>
      <c r="J57" s="165"/>
      <c r="K57" s="165"/>
      <c r="L57" s="165"/>
      <c r="M57" s="165"/>
      <c r="N57" s="165"/>
      <c r="O57" s="165"/>
      <c r="P57" s="165"/>
      <c r="Q57" s="165"/>
      <c r="R57" s="165"/>
      <c r="S57" s="165"/>
      <c r="T57" s="165"/>
      <c r="U57" s="165"/>
      <c r="V57" s="165"/>
      <c r="W57" s="165"/>
      <c r="X57" s="165"/>
      <c r="Y57" s="165"/>
      <c r="Z57" s="164"/>
    </row>
    <row r="58" spans="1:26" ht="20.100000000000001" hidden="1" customHeight="1" x14ac:dyDescent="0.15">
      <c r="A58" s="138"/>
      <c r="B58" s="138"/>
      <c r="C58" s="164"/>
      <c r="D58" s="164"/>
      <c r="E58" s="164"/>
      <c r="F58" s="164"/>
      <c r="G58" s="164"/>
      <c r="H58" s="164"/>
      <c r="I58" s="180"/>
      <c r="J58" s="165"/>
      <c r="K58" s="165"/>
      <c r="L58" s="165"/>
      <c r="M58" s="165"/>
      <c r="N58" s="165"/>
      <c r="O58" s="165"/>
      <c r="P58" s="165"/>
      <c r="Q58" s="165"/>
      <c r="R58" s="165"/>
      <c r="S58" s="165"/>
      <c r="T58" s="165"/>
      <c r="U58" s="165"/>
      <c r="V58" s="165"/>
      <c r="W58" s="165"/>
      <c r="X58" s="165"/>
      <c r="Y58" s="165"/>
      <c r="Z58" s="164"/>
    </row>
    <row r="59" spans="1:26" ht="20.100000000000001" customHeight="1" x14ac:dyDescent="0.15">
      <c r="A59" s="138"/>
      <c r="B59" s="138"/>
      <c r="C59" s="164"/>
      <c r="D59" s="164"/>
      <c r="E59" s="164"/>
      <c r="F59" s="164"/>
      <c r="G59" s="164"/>
      <c r="H59" s="164"/>
      <c r="I59" s="180"/>
      <c r="J59" s="165"/>
      <c r="K59" s="165"/>
      <c r="L59" s="165"/>
      <c r="M59" s="165"/>
      <c r="N59" s="165"/>
      <c r="O59" s="165"/>
      <c r="P59" s="165"/>
      <c r="Q59" s="165"/>
      <c r="R59" s="165"/>
      <c r="S59" s="165"/>
      <c r="T59" s="165"/>
      <c r="U59" s="165"/>
      <c r="V59" s="165"/>
      <c r="W59" s="165"/>
      <c r="X59" s="165"/>
      <c r="Y59" s="165"/>
      <c r="Z59" s="164"/>
    </row>
    <row r="60" spans="1:26" ht="20.100000000000001" customHeight="1" x14ac:dyDescent="0.15">
      <c r="A60" s="138"/>
      <c r="B60" s="138"/>
      <c r="C60" s="151" t="s">
        <v>35</v>
      </c>
      <c r="D60" s="152"/>
      <c r="E60" s="152"/>
      <c r="F60" s="152"/>
      <c r="G60" s="152"/>
      <c r="H60" s="153"/>
      <c r="I60" s="181"/>
    </row>
    <row r="61" spans="1:26" ht="20.100000000000001" customHeight="1" x14ac:dyDescent="0.15">
      <c r="A61" s="138"/>
      <c r="B61" s="138"/>
      <c r="C61" s="182"/>
      <c r="D61" s="183"/>
      <c r="E61" s="183"/>
      <c r="F61" s="183"/>
      <c r="G61" s="183"/>
      <c r="H61" s="183"/>
      <c r="I61" s="156"/>
      <c r="J61" s="156"/>
      <c r="K61" s="156"/>
      <c r="L61" s="156"/>
      <c r="M61" s="156"/>
      <c r="N61" s="156"/>
      <c r="O61" s="156"/>
      <c r="P61" s="156"/>
      <c r="Q61" s="156"/>
      <c r="R61" s="156"/>
      <c r="S61" s="156"/>
      <c r="T61" s="156"/>
      <c r="U61" s="156"/>
      <c r="V61" s="156"/>
      <c r="W61" s="156"/>
      <c r="X61" s="156"/>
      <c r="Y61" s="156"/>
      <c r="Z61" s="157"/>
    </row>
    <row r="62" spans="1:26" ht="20.100000000000001" customHeight="1" x14ac:dyDescent="0.15">
      <c r="A62" s="138"/>
      <c r="B62" s="138"/>
      <c r="C62" s="158"/>
      <c r="D62" s="184" t="s">
        <v>194</v>
      </c>
      <c r="E62" s="184"/>
      <c r="F62" s="184"/>
      <c r="G62" s="184"/>
      <c r="H62" s="184"/>
      <c r="I62" s="184"/>
      <c r="J62" s="184"/>
      <c r="K62" s="184"/>
      <c r="L62" s="184"/>
      <c r="M62" s="184"/>
      <c r="N62" s="184"/>
      <c r="O62" s="184"/>
      <c r="P62" s="184"/>
      <c r="Q62" s="184"/>
      <c r="R62" s="184"/>
      <c r="S62" s="184"/>
      <c r="T62" s="184"/>
      <c r="U62" s="184"/>
      <c r="V62" s="184"/>
      <c r="W62" s="184"/>
      <c r="X62" s="184"/>
      <c r="Y62" s="184"/>
      <c r="Z62" s="163"/>
    </row>
    <row r="63" spans="1:26" ht="20.100000000000001" customHeight="1" x14ac:dyDescent="0.15">
      <c r="A63" s="138">
        <f>IF(AND($I63&lt;&gt;"しない", $I63&lt;&gt;"する"), 1001, 0)</f>
        <v>1001</v>
      </c>
      <c r="B63" s="138"/>
      <c r="C63" s="158"/>
      <c r="D63" s="159">
        <v>1</v>
      </c>
      <c r="E63" s="164" t="s">
        <v>36</v>
      </c>
      <c r="F63" s="164"/>
      <c r="G63" s="164"/>
      <c r="H63" s="164"/>
      <c r="I63" s="77"/>
      <c r="J63" s="122"/>
      <c r="K63" s="122"/>
      <c r="L63" s="122"/>
      <c r="M63" s="122"/>
      <c r="N63" s="164"/>
      <c r="O63" s="164"/>
      <c r="P63" s="164"/>
      <c r="Q63" s="164"/>
      <c r="R63" s="164"/>
      <c r="S63" s="164"/>
      <c r="T63" s="164"/>
      <c r="U63" s="164"/>
      <c r="V63" s="164"/>
      <c r="W63" s="164"/>
      <c r="X63" s="164"/>
      <c r="Y63" s="164"/>
      <c r="Z63" s="144"/>
    </row>
    <row r="64" spans="1:26" ht="20.100000000000001" customHeight="1" x14ac:dyDescent="0.15">
      <c r="A64" s="138"/>
      <c r="B64" s="138"/>
      <c r="C64" s="158"/>
      <c r="D64" s="164"/>
      <c r="E64" s="164"/>
      <c r="F64" s="164"/>
      <c r="G64" s="164"/>
      <c r="H64" s="164"/>
      <c r="I64" s="172" t="s">
        <v>218</v>
      </c>
      <c r="J64" s="167" t="s">
        <v>195</v>
      </c>
      <c r="K64" s="168"/>
      <c r="L64" s="168"/>
      <c r="M64" s="168"/>
      <c r="N64" s="168"/>
      <c r="O64" s="168"/>
      <c r="P64" s="168"/>
      <c r="Q64" s="168"/>
      <c r="R64" s="168"/>
      <c r="S64" s="168"/>
      <c r="T64" s="168"/>
      <c r="U64" s="168"/>
      <c r="V64" s="168"/>
      <c r="W64" s="168"/>
      <c r="X64" s="168"/>
      <c r="Y64" s="168"/>
      <c r="Z64" s="144"/>
    </row>
    <row r="65" spans="1:26" ht="20.100000000000001" hidden="1" customHeight="1" x14ac:dyDescent="0.15">
      <c r="A65" s="138"/>
      <c r="B65" s="138"/>
      <c r="C65" s="158"/>
      <c r="D65" s="164"/>
      <c r="E65" s="164"/>
      <c r="F65" s="164"/>
      <c r="G65" s="164"/>
      <c r="H65" s="164"/>
      <c r="I65" s="185"/>
      <c r="J65" s="186"/>
      <c r="K65" s="186"/>
      <c r="L65" s="186"/>
      <c r="M65" s="186"/>
      <c r="N65" s="186"/>
      <c r="O65" s="186"/>
      <c r="P65" s="186"/>
      <c r="Q65" s="186"/>
      <c r="R65" s="186"/>
      <c r="S65" s="186"/>
      <c r="T65" s="186"/>
      <c r="U65" s="186"/>
      <c r="V65" s="186"/>
      <c r="W65" s="186"/>
      <c r="X65" s="186"/>
      <c r="Y65" s="186"/>
      <c r="Z65" s="144"/>
    </row>
    <row r="66" spans="1:26" ht="20.100000000000001" hidden="1" customHeight="1" x14ac:dyDescent="0.15">
      <c r="A66" s="138"/>
      <c r="B66" s="138"/>
      <c r="C66" s="158"/>
      <c r="D66" s="164"/>
      <c r="E66" s="164"/>
      <c r="F66" s="164"/>
      <c r="G66" s="164"/>
      <c r="H66" s="164"/>
      <c r="I66" s="185"/>
      <c r="J66" s="186"/>
      <c r="K66" s="186"/>
      <c r="L66" s="186"/>
      <c r="M66" s="186"/>
      <c r="N66" s="186"/>
      <c r="O66" s="186"/>
      <c r="P66" s="186"/>
      <c r="Q66" s="186"/>
      <c r="R66" s="186"/>
      <c r="S66" s="186"/>
      <c r="T66" s="186"/>
      <c r="U66" s="186"/>
      <c r="V66" s="186"/>
      <c r="W66" s="186"/>
      <c r="X66" s="186"/>
      <c r="Y66" s="186"/>
      <c r="Z66" s="144"/>
    </row>
    <row r="67" spans="1:26" ht="20.100000000000001" hidden="1" customHeight="1" x14ac:dyDescent="0.15">
      <c r="A67" s="138"/>
      <c r="B67" s="138"/>
      <c r="C67" s="158"/>
      <c r="D67" s="164"/>
      <c r="E67" s="164"/>
      <c r="F67" s="164"/>
      <c r="G67" s="164"/>
      <c r="H67" s="164"/>
      <c r="I67" s="185"/>
      <c r="J67" s="186"/>
      <c r="K67" s="186"/>
      <c r="L67" s="186"/>
      <c r="M67" s="186"/>
      <c r="N67" s="186"/>
      <c r="O67" s="186"/>
      <c r="P67" s="186"/>
      <c r="Q67" s="186"/>
      <c r="R67" s="186"/>
      <c r="S67" s="186"/>
      <c r="T67" s="186"/>
      <c r="U67" s="186"/>
      <c r="V67" s="186"/>
      <c r="W67" s="186"/>
      <c r="X67" s="186"/>
      <c r="Y67" s="186"/>
      <c r="Z67" s="144"/>
    </row>
    <row r="68" spans="1:26" ht="20.100000000000001" hidden="1" customHeight="1" x14ac:dyDescent="0.15">
      <c r="A68" s="138"/>
      <c r="B68" s="138"/>
      <c r="C68" s="158"/>
      <c r="D68" s="164"/>
      <c r="E68" s="164"/>
      <c r="F68" s="164"/>
      <c r="G68" s="164"/>
      <c r="H68" s="164"/>
      <c r="I68" s="185"/>
      <c r="J68" s="186"/>
      <c r="K68" s="186"/>
      <c r="L68" s="186"/>
      <c r="M68" s="186"/>
      <c r="N68" s="186"/>
      <c r="O68" s="186"/>
      <c r="P68" s="186"/>
      <c r="Q68" s="186"/>
      <c r="R68" s="186"/>
      <c r="S68" s="186"/>
      <c r="T68" s="186"/>
      <c r="U68" s="186"/>
      <c r="V68" s="186"/>
      <c r="W68" s="186"/>
      <c r="X68" s="186"/>
      <c r="Y68" s="186"/>
      <c r="Z68" s="144"/>
    </row>
    <row r="69" spans="1:26" ht="20.100000000000001" customHeight="1" x14ac:dyDescent="0.15">
      <c r="A69" s="138">
        <f>IF(OR(AND($I63="する",TRIM($I69)=""),AND($I63="しない",NOT(ISBLANK($I69)))), 1001, 0)</f>
        <v>0</v>
      </c>
      <c r="B69" s="138"/>
      <c r="C69" s="158"/>
      <c r="D69" s="159">
        <v>2</v>
      </c>
      <c r="E69" s="134" t="s">
        <v>0</v>
      </c>
      <c r="I69" s="85"/>
      <c r="J69" s="86"/>
      <c r="K69" s="86"/>
      <c r="L69" s="86"/>
      <c r="M69" s="86"/>
      <c r="N69" s="164"/>
      <c r="O69" s="164"/>
      <c r="P69" s="164"/>
      <c r="Q69" s="164"/>
      <c r="R69" s="164"/>
      <c r="S69" s="164"/>
      <c r="T69" s="164"/>
      <c r="U69" s="164"/>
      <c r="V69" s="164"/>
      <c r="W69" s="164"/>
      <c r="X69" s="164"/>
      <c r="Y69" s="164"/>
      <c r="Z69" s="163"/>
    </row>
    <row r="70" spans="1:26" ht="20.100000000000001" customHeight="1" x14ac:dyDescent="0.15">
      <c r="A70" s="138"/>
      <c r="B70" s="138"/>
      <c r="C70" s="158"/>
      <c r="D70" s="159"/>
      <c r="E70" s="164"/>
      <c r="F70" s="164"/>
      <c r="G70" s="164"/>
      <c r="H70" s="164"/>
      <c r="I70" s="166" t="s">
        <v>218</v>
      </c>
      <c r="J70" s="167" t="s">
        <v>245</v>
      </c>
      <c r="K70" s="168"/>
      <c r="L70" s="168"/>
      <c r="M70" s="168"/>
      <c r="N70" s="168"/>
      <c r="O70" s="168"/>
      <c r="P70" s="168"/>
      <c r="Q70" s="168"/>
      <c r="R70" s="168"/>
      <c r="S70" s="168"/>
      <c r="T70" s="168"/>
      <c r="U70" s="168"/>
      <c r="V70" s="168"/>
      <c r="W70" s="168"/>
      <c r="X70" s="168"/>
      <c r="Y70" s="168"/>
      <c r="Z70" s="163"/>
    </row>
    <row r="71" spans="1:26" ht="20.100000000000001" customHeight="1" x14ac:dyDescent="0.15">
      <c r="A71" s="138">
        <f>IF(OR(AND($I63="する",AND($I71&lt;&gt;"", OR(ISERROR(FIND("@"&amp;LEFT($I71,3)&amp;"@", 都道府県3))=FALSE, ISERROR(FIND("@"&amp;LEFT($I71,4)&amp;"@",都道府県4))=FALSE))=FALSE),AND($I63="しない",NOT(ISBLANK($I71)))), 1001, 0)</f>
        <v>0</v>
      </c>
      <c r="B71" s="138"/>
      <c r="C71" s="158"/>
      <c r="D71" s="159">
        <v>3</v>
      </c>
      <c r="E71" s="134" t="s">
        <v>1</v>
      </c>
      <c r="I71" s="78"/>
      <c r="J71" s="78"/>
      <c r="K71" s="78"/>
      <c r="L71" s="78"/>
      <c r="M71" s="78"/>
      <c r="N71" s="78"/>
      <c r="O71" s="78"/>
      <c r="P71" s="78"/>
      <c r="Q71" s="78"/>
      <c r="R71" s="78"/>
      <c r="S71" s="78"/>
      <c r="T71" s="78"/>
      <c r="U71" s="78"/>
      <c r="V71" s="78"/>
      <c r="W71" s="78"/>
      <c r="X71" s="78"/>
      <c r="Y71" s="78"/>
      <c r="Z71" s="163"/>
    </row>
    <row r="72" spans="1:26" ht="20.100000000000001" customHeight="1" x14ac:dyDescent="0.15">
      <c r="A72" s="138"/>
      <c r="B72" s="138"/>
      <c r="C72" s="158"/>
      <c r="D72" s="159"/>
      <c r="E72" s="164"/>
      <c r="F72" s="164"/>
      <c r="G72" s="164"/>
      <c r="H72" s="164"/>
      <c r="I72" s="166" t="s">
        <v>218</v>
      </c>
      <c r="J72" s="167" t="s">
        <v>193</v>
      </c>
      <c r="K72" s="168"/>
      <c r="L72" s="168"/>
      <c r="M72" s="168"/>
      <c r="N72" s="168"/>
      <c r="O72" s="168"/>
      <c r="P72" s="168"/>
      <c r="Q72" s="168"/>
      <c r="R72" s="168"/>
      <c r="S72" s="168"/>
      <c r="T72" s="168"/>
      <c r="U72" s="168"/>
      <c r="V72" s="168"/>
      <c r="W72" s="168"/>
      <c r="X72" s="168"/>
      <c r="Y72" s="168"/>
      <c r="Z72" s="163"/>
    </row>
    <row r="73" spans="1:26" ht="20.100000000000001" customHeight="1" x14ac:dyDescent="0.15">
      <c r="A73" s="138">
        <f>IF(OR(AND($I63="する",TRIM($I73)=""),AND($I63="しない",NOT(ISBLANK($I73)))), 1001, 0)</f>
        <v>0</v>
      </c>
      <c r="B73" s="138"/>
      <c r="C73" s="158"/>
      <c r="D73" s="159">
        <v>4</v>
      </c>
      <c r="E73" s="134" t="s">
        <v>2</v>
      </c>
      <c r="I73" s="77"/>
      <c r="J73" s="77"/>
      <c r="K73" s="77"/>
      <c r="L73" s="77"/>
      <c r="M73" s="77"/>
      <c r="N73" s="77"/>
      <c r="O73" s="77"/>
      <c r="P73" s="77"/>
      <c r="Q73" s="77"/>
      <c r="R73" s="77"/>
      <c r="S73" s="77"/>
      <c r="T73" s="77"/>
      <c r="U73" s="77"/>
      <c r="V73" s="77"/>
      <c r="W73" s="77"/>
      <c r="X73" s="77"/>
      <c r="Y73" s="77"/>
      <c r="Z73" s="163"/>
    </row>
    <row r="74" spans="1:26" ht="30" customHeight="1" x14ac:dyDescent="0.15">
      <c r="A74" s="138"/>
      <c r="B74" s="138"/>
      <c r="C74" s="169"/>
      <c r="D74" s="164"/>
      <c r="I74" s="187" t="s">
        <v>218</v>
      </c>
      <c r="J74" s="188" t="s">
        <v>237</v>
      </c>
      <c r="K74" s="189"/>
      <c r="L74" s="189"/>
      <c r="M74" s="189"/>
      <c r="N74" s="189"/>
      <c r="O74" s="189"/>
      <c r="P74" s="189"/>
      <c r="Q74" s="189"/>
      <c r="R74" s="189"/>
      <c r="S74" s="189"/>
      <c r="T74" s="189"/>
      <c r="U74" s="189"/>
      <c r="V74" s="189"/>
      <c r="W74" s="189"/>
      <c r="X74" s="189"/>
      <c r="Y74" s="189"/>
      <c r="Z74" s="163"/>
    </row>
    <row r="75" spans="1:26" ht="20.100000000000001" customHeight="1" x14ac:dyDescent="0.15">
      <c r="A75" s="138">
        <f>IF(OR(AND($I63="する",TRIM($I75)=""),AND($I63="しない",NOT(ISBLANK($I75)))), 1001, 0)</f>
        <v>0</v>
      </c>
      <c r="B75" s="138"/>
      <c r="C75" s="158"/>
      <c r="D75" s="159">
        <v>5</v>
      </c>
      <c r="E75" s="134" t="s">
        <v>3</v>
      </c>
      <c r="I75" s="77"/>
      <c r="J75" s="77"/>
      <c r="K75" s="77"/>
      <c r="L75" s="77"/>
      <c r="M75" s="77"/>
      <c r="N75" s="77"/>
      <c r="O75" s="77"/>
      <c r="P75" s="77"/>
      <c r="Q75" s="77"/>
      <c r="R75" s="77"/>
      <c r="S75" s="77"/>
      <c r="T75" s="77"/>
      <c r="U75" s="77"/>
      <c r="V75" s="77"/>
      <c r="W75" s="77"/>
      <c r="X75" s="77"/>
      <c r="Y75" s="77"/>
      <c r="Z75" s="163"/>
    </row>
    <row r="76" spans="1:26" ht="30" customHeight="1" x14ac:dyDescent="0.15">
      <c r="A76" s="138"/>
      <c r="B76" s="138"/>
      <c r="C76" s="169"/>
      <c r="D76" s="164"/>
      <c r="E76" s="164"/>
      <c r="F76" s="164"/>
      <c r="G76" s="164"/>
      <c r="H76" s="164"/>
      <c r="I76" s="187" t="s">
        <v>218</v>
      </c>
      <c r="J76" s="188" t="s">
        <v>238</v>
      </c>
      <c r="K76" s="188"/>
      <c r="L76" s="188"/>
      <c r="M76" s="188"/>
      <c r="N76" s="188"/>
      <c r="O76" s="188"/>
      <c r="P76" s="188"/>
      <c r="Q76" s="188"/>
      <c r="R76" s="188"/>
      <c r="S76" s="188"/>
      <c r="T76" s="188"/>
      <c r="U76" s="188"/>
      <c r="V76" s="188"/>
      <c r="W76" s="188"/>
      <c r="X76" s="188"/>
      <c r="Y76" s="188"/>
      <c r="Z76" s="163"/>
    </row>
    <row r="77" spans="1:26" ht="20.100000000000001" customHeight="1" x14ac:dyDescent="0.15">
      <c r="A77" s="138">
        <f>IF(OR(AND($I63="する",TRIM($I77)=""),AND($I63="しない",NOT(ISBLANK($I77)))), 1001, 0)</f>
        <v>0</v>
      </c>
      <c r="B77" s="138"/>
      <c r="C77" s="158"/>
      <c r="D77" s="159">
        <v>6</v>
      </c>
      <c r="E77" s="134" t="s">
        <v>26</v>
      </c>
      <c r="I77" s="77"/>
      <c r="J77" s="77"/>
      <c r="K77" s="77"/>
      <c r="L77" s="77"/>
      <c r="M77" s="77"/>
      <c r="N77" s="77"/>
      <c r="O77" s="77"/>
      <c r="P77" s="77"/>
      <c r="Q77" s="77"/>
      <c r="R77" s="77"/>
      <c r="S77" s="77"/>
      <c r="T77" s="77"/>
      <c r="U77" s="77"/>
      <c r="V77" s="77"/>
      <c r="W77" s="77"/>
      <c r="X77" s="77"/>
      <c r="Y77" s="77"/>
      <c r="Z77" s="163"/>
    </row>
    <row r="78" spans="1:26" ht="20.100000000000001" customHeight="1" x14ac:dyDescent="0.15">
      <c r="A78" s="138"/>
      <c r="B78" s="138"/>
      <c r="C78" s="169"/>
      <c r="D78" s="164"/>
      <c r="E78" s="164"/>
      <c r="F78" s="164"/>
      <c r="G78" s="164"/>
      <c r="H78" s="164"/>
      <c r="I78" s="172" t="s">
        <v>218</v>
      </c>
      <c r="J78" s="190" t="s">
        <v>236</v>
      </c>
      <c r="K78" s="168"/>
      <c r="L78" s="168"/>
      <c r="M78" s="168"/>
      <c r="N78" s="168"/>
      <c r="O78" s="168"/>
      <c r="P78" s="168"/>
      <c r="Q78" s="168"/>
      <c r="R78" s="168"/>
      <c r="S78" s="168"/>
      <c r="T78" s="168"/>
      <c r="U78" s="168"/>
      <c r="V78" s="168"/>
      <c r="W78" s="168"/>
      <c r="X78" s="168"/>
      <c r="Y78" s="168"/>
      <c r="Z78" s="163"/>
    </row>
    <row r="79" spans="1:26" ht="20.100000000000001" customHeight="1" x14ac:dyDescent="0.15">
      <c r="A79" s="138">
        <f>IF(OR(AND($I63="する",TRIM($I79)=""),AND($I63="しない",NOT(ISBLANK($I79)))), 1001, 0)</f>
        <v>0</v>
      </c>
      <c r="B79" s="138"/>
      <c r="C79" s="158"/>
      <c r="D79" s="159">
        <v>7</v>
      </c>
      <c r="E79" s="134" t="s">
        <v>27</v>
      </c>
      <c r="I79" s="77"/>
      <c r="J79" s="77"/>
      <c r="K79" s="77"/>
      <c r="L79" s="77"/>
      <c r="M79" s="77"/>
      <c r="N79" s="77"/>
      <c r="O79" s="77"/>
      <c r="P79" s="77"/>
      <c r="Q79" s="77"/>
      <c r="R79" s="77"/>
      <c r="S79" s="77"/>
      <c r="T79" s="77"/>
      <c r="U79" s="77"/>
      <c r="V79" s="77"/>
      <c r="W79" s="77"/>
      <c r="X79" s="77"/>
      <c r="Y79" s="77"/>
      <c r="Z79" s="163"/>
    </row>
    <row r="80" spans="1:26" ht="20.100000000000001" customHeight="1" x14ac:dyDescent="0.15">
      <c r="A80" s="138"/>
      <c r="B80" s="138"/>
      <c r="C80" s="169"/>
      <c r="D80" s="164"/>
      <c r="E80" s="164"/>
      <c r="F80" s="164"/>
      <c r="G80" s="164"/>
      <c r="H80" s="164"/>
      <c r="I80" s="172" t="s">
        <v>218</v>
      </c>
      <c r="J80" s="167" t="s">
        <v>10</v>
      </c>
      <c r="K80" s="168"/>
      <c r="L80" s="168"/>
      <c r="M80" s="168"/>
      <c r="N80" s="168"/>
      <c r="O80" s="168"/>
      <c r="P80" s="168"/>
      <c r="Q80" s="168"/>
      <c r="R80" s="168"/>
      <c r="S80" s="168"/>
      <c r="T80" s="168"/>
      <c r="U80" s="168"/>
      <c r="V80" s="168"/>
      <c r="W80" s="168"/>
      <c r="X80" s="168"/>
      <c r="Y80" s="168"/>
      <c r="Z80" s="163"/>
    </row>
    <row r="81" spans="1:27" ht="20.100000000000001" customHeight="1" x14ac:dyDescent="0.15">
      <c r="A81" s="138">
        <f>IF(OR(AND($I63="する",TRIM($I81)=""),AND($I63="しない",NOT(ISBLANK($I81)))), 1001, 0)</f>
        <v>0</v>
      </c>
      <c r="B81" s="138"/>
      <c r="C81" s="158"/>
      <c r="D81" s="159">
        <v>8</v>
      </c>
      <c r="E81" s="134" t="s">
        <v>28</v>
      </c>
      <c r="I81" s="77"/>
      <c r="J81" s="77"/>
      <c r="K81" s="77"/>
      <c r="L81" s="77"/>
      <c r="M81" s="77"/>
      <c r="N81" s="77"/>
      <c r="O81" s="77"/>
      <c r="P81" s="77"/>
      <c r="Q81" s="77"/>
      <c r="R81" s="77"/>
      <c r="S81" s="77"/>
      <c r="T81" s="77"/>
      <c r="U81" s="77"/>
      <c r="V81" s="77"/>
      <c r="W81" s="77"/>
      <c r="X81" s="77"/>
      <c r="Y81" s="77"/>
      <c r="Z81" s="163"/>
    </row>
    <row r="82" spans="1:27" ht="20.100000000000001" customHeight="1" x14ac:dyDescent="0.15">
      <c r="A82" s="138"/>
      <c r="B82" s="138"/>
      <c r="C82" s="169"/>
      <c r="D82" s="164"/>
      <c r="E82" s="164"/>
      <c r="F82" s="164"/>
      <c r="G82" s="164"/>
      <c r="H82" s="164"/>
      <c r="I82" s="172" t="s">
        <v>218</v>
      </c>
      <c r="J82" s="167" t="s">
        <v>11</v>
      </c>
      <c r="K82" s="168"/>
      <c r="L82" s="168"/>
      <c r="M82" s="168"/>
      <c r="N82" s="168"/>
      <c r="O82" s="168"/>
      <c r="P82" s="168"/>
      <c r="Q82" s="168"/>
      <c r="R82" s="168"/>
      <c r="S82" s="168"/>
      <c r="T82" s="168"/>
      <c r="U82" s="168"/>
      <c r="V82" s="168"/>
      <c r="W82" s="168"/>
      <c r="X82" s="168"/>
      <c r="Y82" s="168"/>
      <c r="Z82" s="163"/>
    </row>
    <row r="83" spans="1:27" ht="20.100000000000001" customHeight="1" x14ac:dyDescent="0.15">
      <c r="A83" s="138">
        <f>IF(OR(AND($I63="する",NOT(AND(TRIM($I83)&lt;&gt;"",ISNUMBER(VALUE(SUBSTITUTE($I83,"-","")))))), AND($I63="しない",NOT(ISBLANK($I83)))), 1001, 0)</f>
        <v>0</v>
      </c>
      <c r="B83" s="138"/>
      <c r="C83" s="158"/>
      <c r="D83" s="159">
        <v>9</v>
      </c>
      <c r="E83" s="134" t="s">
        <v>6</v>
      </c>
      <c r="I83" s="77"/>
      <c r="J83" s="77"/>
      <c r="K83" s="77"/>
      <c r="L83" s="77"/>
      <c r="M83" s="77"/>
      <c r="N83" s="164"/>
      <c r="O83" s="164"/>
      <c r="P83" s="164"/>
      <c r="Q83" s="164"/>
      <c r="R83" s="164"/>
      <c r="S83" s="164"/>
      <c r="T83" s="164"/>
      <c r="U83" s="164"/>
      <c r="V83" s="164"/>
      <c r="W83" s="164"/>
      <c r="X83" s="164"/>
      <c r="Y83" s="164"/>
      <c r="Z83" s="163"/>
    </row>
    <row r="84" spans="1:27" ht="20.100000000000001" customHeight="1" x14ac:dyDescent="0.15">
      <c r="A84" s="138"/>
      <c r="B84" s="138"/>
      <c r="C84" s="169"/>
      <c r="D84" s="164"/>
      <c r="E84" s="164"/>
      <c r="F84" s="164"/>
      <c r="G84" s="164"/>
      <c r="H84" s="164"/>
      <c r="I84" s="172" t="s">
        <v>218</v>
      </c>
      <c r="J84" s="167" t="s">
        <v>224</v>
      </c>
      <c r="K84" s="168"/>
      <c r="L84" s="168"/>
      <c r="M84" s="168"/>
      <c r="N84" s="168"/>
      <c r="O84" s="168"/>
      <c r="P84" s="168"/>
      <c r="Q84" s="168"/>
      <c r="R84" s="168"/>
      <c r="S84" s="168"/>
      <c r="T84" s="168"/>
      <c r="U84" s="168"/>
      <c r="V84" s="168"/>
      <c r="W84" s="168"/>
      <c r="X84" s="168"/>
      <c r="Y84" s="168"/>
      <c r="Z84" s="163"/>
    </row>
    <row r="85" spans="1:27" ht="20.100000000000001" customHeight="1" x14ac:dyDescent="0.15">
      <c r="A85" s="138">
        <f>IF(OR(AND($I63="する",NOT(AND(TRIM($I85)&lt;&gt;"",ISNUMBER(VALUE(SUBSTITUTE($I85,"-","")))))), AND($I63="しない",NOT(ISBLANK($I85)))), 1001, 0)</f>
        <v>0</v>
      </c>
      <c r="B85" s="138"/>
      <c r="C85" s="158"/>
      <c r="D85" s="159">
        <v>10</v>
      </c>
      <c r="E85" s="134" t="s">
        <v>7</v>
      </c>
      <c r="I85" s="77"/>
      <c r="J85" s="77"/>
      <c r="K85" s="77"/>
      <c r="L85" s="77"/>
      <c r="M85" s="77"/>
      <c r="N85" s="164"/>
      <c r="O85" s="164"/>
      <c r="P85" s="164"/>
      <c r="Q85" s="164"/>
      <c r="R85" s="164"/>
      <c r="S85" s="164"/>
      <c r="T85" s="164"/>
      <c r="U85" s="164"/>
      <c r="V85" s="164"/>
      <c r="W85" s="164"/>
      <c r="X85" s="164"/>
      <c r="Y85" s="164"/>
      <c r="Z85" s="163"/>
    </row>
    <row r="86" spans="1:27" ht="20.100000000000001" customHeight="1" x14ac:dyDescent="0.15">
      <c r="A86" s="138"/>
      <c r="B86" s="138"/>
      <c r="C86" s="169"/>
      <c r="D86" s="164"/>
      <c r="E86" s="164"/>
      <c r="F86" s="164"/>
      <c r="G86" s="164"/>
      <c r="H86" s="164"/>
      <c r="I86" s="172" t="s">
        <v>218</v>
      </c>
      <c r="J86" s="167" t="s">
        <v>224</v>
      </c>
      <c r="K86" s="168"/>
      <c r="L86" s="168"/>
      <c r="M86" s="168"/>
      <c r="N86" s="168"/>
      <c r="O86" s="168"/>
      <c r="P86" s="168"/>
      <c r="Q86" s="168"/>
      <c r="R86" s="168"/>
      <c r="S86" s="168"/>
      <c r="T86" s="168"/>
      <c r="U86" s="168"/>
      <c r="V86" s="168"/>
      <c r="W86" s="168"/>
      <c r="X86" s="168"/>
      <c r="Y86" s="168"/>
      <c r="Z86" s="163"/>
    </row>
    <row r="87" spans="1:27" ht="20.100000000000001" customHeight="1" x14ac:dyDescent="0.15">
      <c r="A87" s="138">
        <f>IF(AND($I63="しない",NOT(ISBLANK($I87))), 1001, 0)</f>
        <v>0</v>
      </c>
      <c r="B87" s="138"/>
      <c r="C87" s="169"/>
      <c r="D87" s="159">
        <v>11</v>
      </c>
      <c r="E87" s="134" t="s">
        <v>9</v>
      </c>
      <c r="I87" s="77"/>
      <c r="J87" s="77"/>
      <c r="K87" s="77"/>
      <c r="L87" s="77"/>
      <c r="M87" s="77"/>
      <c r="N87" s="77"/>
      <c r="O87" s="77"/>
      <c r="P87" s="77"/>
      <c r="Q87" s="77"/>
      <c r="R87" s="77"/>
      <c r="S87" s="77"/>
      <c r="T87" s="77"/>
      <c r="U87" s="77"/>
      <c r="V87" s="77"/>
      <c r="W87" s="77"/>
      <c r="X87" s="77"/>
      <c r="Y87" s="77"/>
      <c r="Z87" s="163"/>
    </row>
    <row r="88" spans="1:27" ht="30" customHeight="1" x14ac:dyDescent="0.15">
      <c r="A88" s="138"/>
      <c r="B88" s="138"/>
      <c r="C88" s="169"/>
      <c r="D88" s="164"/>
      <c r="E88" s="164"/>
      <c r="F88" s="164"/>
      <c r="G88" s="164"/>
      <c r="H88" s="164"/>
      <c r="I88" s="172" t="s">
        <v>218</v>
      </c>
      <c r="J88" s="173" t="s">
        <v>261</v>
      </c>
      <c r="K88" s="173"/>
      <c r="L88" s="173"/>
      <c r="M88" s="173"/>
      <c r="N88" s="173"/>
      <c r="O88" s="173"/>
      <c r="P88" s="173"/>
      <c r="Q88" s="173"/>
      <c r="R88" s="173"/>
      <c r="S88" s="173"/>
      <c r="T88" s="173"/>
      <c r="U88" s="173"/>
      <c r="V88" s="173"/>
      <c r="W88" s="173"/>
      <c r="X88" s="173"/>
      <c r="Y88" s="173"/>
      <c r="Z88" s="164"/>
      <c r="AA88" s="143"/>
    </row>
    <row r="89" spans="1:27" ht="20.100000000000001" customHeight="1" x14ac:dyDescent="0.15">
      <c r="A89" s="138"/>
      <c r="B89" s="138"/>
      <c r="C89" s="176"/>
      <c r="D89" s="177"/>
      <c r="E89" s="177"/>
      <c r="F89" s="177"/>
      <c r="G89" s="177"/>
      <c r="H89" s="177"/>
      <c r="I89" s="191"/>
      <c r="J89" s="178"/>
      <c r="K89" s="178"/>
      <c r="L89" s="178"/>
      <c r="M89" s="178"/>
      <c r="N89" s="178"/>
      <c r="O89" s="178"/>
      <c r="P89" s="178"/>
      <c r="Q89" s="178"/>
      <c r="R89" s="178"/>
      <c r="S89" s="178"/>
      <c r="T89" s="178"/>
      <c r="U89" s="178"/>
      <c r="V89" s="178"/>
      <c r="W89" s="178"/>
      <c r="X89" s="178"/>
      <c r="Y89" s="178"/>
      <c r="Z89" s="179"/>
    </row>
    <row r="90" spans="1:27" ht="20.100000000000001" customHeight="1" x14ac:dyDescent="0.15">
      <c r="A90" s="138"/>
      <c r="B90" s="138"/>
      <c r="C90" s="164"/>
      <c r="D90" s="164"/>
      <c r="E90" s="164"/>
      <c r="F90" s="164"/>
      <c r="G90" s="164"/>
      <c r="H90" s="164"/>
      <c r="I90" s="185"/>
      <c r="J90" s="165"/>
      <c r="K90" s="165"/>
      <c r="L90" s="165"/>
      <c r="M90" s="165"/>
      <c r="N90" s="165"/>
      <c r="O90" s="165"/>
      <c r="P90" s="165"/>
      <c r="Q90" s="165"/>
      <c r="R90" s="165"/>
      <c r="S90" s="165"/>
      <c r="T90" s="165"/>
      <c r="U90" s="165"/>
      <c r="V90" s="165"/>
      <c r="W90" s="165"/>
      <c r="X90" s="165"/>
      <c r="Y90" s="165"/>
      <c r="Z90" s="164"/>
    </row>
    <row r="91" spans="1:27" ht="15.75" hidden="1" customHeight="1" x14ac:dyDescent="0.15">
      <c r="A91" s="138"/>
      <c r="B91" s="138"/>
      <c r="C91" s="164"/>
      <c r="D91" s="164"/>
      <c r="E91" s="164"/>
      <c r="F91" s="164"/>
      <c r="G91" s="164"/>
      <c r="H91" s="164"/>
      <c r="I91" s="165"/>
      <c r="J91" s="164"/>
      <c r="K91" s="164"/>
      <c r="L91" s="164"/>
      <c r="M91" s="164"/>
      <c r="N91" s="164"/>
      <c r="O91" s="164"/>
      <c r="P91" s="164"/>
      <c r="Q91" s="164"/>
      <c r="R91" s="164"/>
      <c r="S91" s="164"/>
      <c r="T91" s="164"/>
      <c r="U91" s="164"/>
      <c r="V91" s="164"/>
      <c r="W91" s="164"/>
      <c r="X91" s="164"/>
      <c r="Y91" s="164"/>
      <c r="Z91" s="164"/>
    </row>
    <row r="92" spans="1:27" ht="15.75" hidden="1" customHeight="1" x14ac:dyDescent="0.15">
      <c r="A92" s="138"/>
      <c r="B92" s="138"/>
      <c r="C92" s="164"/>
      <c r="D92" s="164"/>
      <c r="E92" s="164"/>
      <c r="F92" s="164"/>
      <c r="G92" s="164"/>
      <c r="H92" s="164"/>
      <c r="I92" s="180"/>
      <c r="J92" s="165"/>
      <c r="K92" s="165"/>
      <c r="L92" s="165"/>
      <c r="M92" s="165"/>
      <c r="N92" s="165"/>
      <c r="O92" s="165"/>
      <c r="P92" s="165"/>
      <c r="Q92" s="165"/>
      <c r="R92" s="165"/>
      <c r="S92" s="165"/>
      <c r="T92" s="165"/>
      <c r="U92" s="165"/>
      <c r="V92" s="165"/>
      <c r="W92" s="165"/>
      <c r="X92" s="165"/>
      <c r="Y92" s="165"/>
      <c r="Z92" s="164"/>
    </row>
    <row r="93" spans="1:27" ht="15.75" hidden="1" customHeight="1" x14ac:dyDescent="0.15">
      <c r="A93" s="138"/>
      <c r="B93" s="138"/>
      <c r="C93" s="164"/>
      <c r="D93" s="164"/>
      <c r="E93" s="164"/>
      <c r="F93" s="164"/>
      <c r="G93" s="164"/>
      <c r="H93" s="164"/>
      <c r="I93" s="180"/>
      <c r="J93" s="165"/>
      <c r="K93" s="165"/>
      <c r="L93" s="165"/>
      <c r="M93" s="165"/>
      <c r="N93" s="165"/>
      <c r="O93" s="165"/>
      <c r="P93" s="165"/>
      <c r="Q93" s="165"/>
      <c r="R93" s="165"/>
      <c r="S93" s="165"/>
      <c r="T93" s="165"/>
      <c r="U93" s="165"/>
      <c r="V93" s="165"/>
      <c r="W93" s="165"/>
      <c r="X93" s="165"/>
      <c r="Y93" s="165"/>
      <c r="Z93" s="164"/>
    </row>
    <row r="94" spans="1:27" ht="15.75" hidden="1" customHeight="1" x14ac:dyDescent="0.15">
      <c r="A94" s="138"/>
      <c r="B94" s="138"/>
      <c r="C94" s="164"/>
      <c r="D94" s="164"/>
      <c r="E94" s="164"/>
      <c r="F94" s="164"/>
      <c r="G94" s="164"/>
      <c r="H94" s="164"/>
      <c r="I94" s="180"/>
      <c r="J94" s="165"/>
      <c r="K94" s="165"/>
      <c r="L94" s="165"/>
      <c r="M94" s="165"/>
      <c r="N94" s="165"/>
      <c r="O94" s="165"/>
      <c r="P94" s="165"/>
      <c r="Q94" s="165"/>
      <c r="R94" s="165"/>
      <c r="S94" s="165"/>
      <c r="T94" s="165"/>
      <c r="U94" s="165"/>
      <c r="V94" s="165"/>
      <c r="W94" s="165"/>
      <c r="X94" s="165"/>
      <c r="Y94" s="165"/>
      <c r="Z94" s="164"/>
    </row>
    <row r="95" spans="1:27" ht="15.75" hidden="1" customHeight="1" x14ac:dyDescent="0.15">
      <c r="A95" s="138"/>
      <c r="B95" s="138"/>
      <c r="C95" s="164"/>
      <c r="D95" s="164"/>
      <c r="E95" s="164"/>
      <c r="F95" s="164"/>
      <c r="G95" s="164"/>
      <c r="H95" s="164"/>
      <c r="I95" s="180"/>
      <c r="J95" s="165"/>
      <c r="K95" s="165"/>
      <c r="L95" s="165"/>
      <c r="M95" s="165"/>
      <c r="N95" s="165"/>
      <c r="O95" s="165"/>
      <c r="P95" s="165"/>
      <c r="Q95" s="165"/>
      <c r="R95" s="165"/>
      <c r="S95" s="165"/>
      <c r="T95" s="165"/>
      <c r="U95" s="165"/>
      <c r="V95" s="165"/>
      <c r="W95" s="165"/>
      <c r="X95" s="165"/>
      <c r="Y95" s="165"/>
      <c r="Z95" s="164"/>
    </row>
    <row r="96" spans="1:27" ht="15.75" hidden="1" customHeight="1" x14ac:dyDescent="0.15">
      <c r="A96" s="138"/>
      <c r="B96" s="138"/>
      <c r="C96" s="164"/>
      <c r="D96" s="164"/>
      <c r="E96" s="164"/>
      <c r="F96" s="164"/>
      <c r="G96" s="164"/>
      <c r="H96" s="164"/>
      <c r="I96" s="180"/>
      <c r="J96" s="165"/>
      <c r="K96" s="165"/>
      <c r="L96" s="165"/>
      <c r="M96" s="165"/>
      <c r="N96" s="165"/>
      <c r="O96" s="165"/>
      <c r="P96" s="165"/>
      <c r="Q96" s="165"/>
      <c r="R96" s="165"/>
      <c r="S96" s="165"/>
      <c r="T96" s="165"/>
      <c r="U96" s="165"/>
      <c r="V96" s="165"/>
      <c r="W96" s="165"/>
      <c r="X96" s="165"/>
      <c r="Y96" s="165"/>
      <c r="Z96" s="164"/>
    </row>
    <row r="97" spans="1:26" ht="14.45" hidden="1" customHeight="1" x14ac:dyDescent="0.15">
      <c r="A97" s="138"/>
      <c r="B97" s="138"/>
      <c r="C97" s="164"/>
      <c r="D97" s="164"/>
      <c r="E97" s="164"/>
      <c r="F97" s="164"/>
      <c r="G97" s="164"/>
      <c r="H97" s="164"/>
      <c r="I97" s="180"/>
      <c r="J97" s="165"/>
      <c r="K97" s="165"/>
      <c r="L97" s="165"/>
      <c r="M97" s="165"/>
      <c r="N97" s="165"/>
      <c r="O97" s="165"/>
      <c r="P97" s="165"/>
      <c r="Q97" s="165"/>
      <c r="R97" s="165"/>
      <c r="S97" s="165"/>
      <c r="T97" s="165"/>
      <c r="U97" s="165"/>
      <c r="V97" s="165"/>
      <c r="W97" s="165"/>
      <c r="X97" s="165"/>
      <c r="Y97" s="165"/>
      <c r="Z97" s="164"/>
    </row>
    <row r="98" spans="1:26" ht="15.75" hidden="1" customHeight="1" x14ac:dyDescent="0.15">
      <c r="A98" s="138"/>
      <c r="B98" s="138"/>
      <c r="C98" s="164"/>
      <c r="D98" s="164"/>
      <c r="E98" s="164"/>
      <c r="F98" s="164"/>
      <c r="G98" s="164"/>
      <c r="H98" s="164"/>
      <c r="I98" s="180"/>
      <c r="J98" s="165"/>
      <c r="K98" s="165"/>
      <c r="L98" s="165"/>
      <c r="M98" s="165"/>
      <c r="N98" s="165"/>
      <c r="O98" s="165"/>
      <c r="P98" s="165"/>
      <c r="Q98" s="165"/>
      <c r="R98" s="165"/>
      <c r="S98" s="165"/>
      <c r="T98" s="165"/>
      <c r="U98" s="165"/>
      <c r="V98" s="165"/>
      <c r="W98" s="165"/>
      <c r="X98" s="165"/>
      <c r="Y98" s="165"/>
      <c r="Z98" s="164"/>
    </row>
    <row r="99" spans="1:26" ht="15.75" hidden="1" customHeight="1" x14ac:dyDescent="0.15">
      <c r="A99" s="138"/>
      <c r="B99" s="138"/>
      <c r="C99" s="164"/>
      <c r="D99" s="164"/>
      <c r="E99" s="164"/>
      <c r="F99" s="164"/>
      <c r="G99" s="164"/>
      <c r="H99" s="164"/>
      <c r="I99" s="180"/>
      <c r="J99" s="165"/>
      <c r="K99" s="165"/>
      <c r="L99" s="165"/>
      <c r="M99" s="165"/>
      <c r="N99" s="165"/>
      <c r="O99" s="165"/>
      <c r="P99" s="165"/>
      <c r="Q99" s="165"/>
      <c r="R99" s="165"/>
      <c r="S99" s="165"/>
      <c r="T99" s="165"/>
      <c r="U99" s="165"/>
      <c r="V99" s="165"/>
      <c r="W99" s="165"/>
      <c r="X99" s="165"/>
      <c r="Y99" s="165"/>
      <c r="Z99" s="164"/>
    </row>
    <row r="100" spans="1:26" ht="15.75" hidden="1" customHeight="1" x14ac:dyDescent="0.15">
      <c r="A100" s="138"/>
      <c r="B100" s="138"/>
      <c r="C100" s="164"/>
      <c r="D100" s="164"/>
      <c r="E100" s="164"/>
      <c r="F100" s="164"/>
      <c r="G100" s="164"/>
      <c r="H100" s="164"/>
      <c r="I100" s="180"/>
      <c r="J100" s="165"/>
      <c r="K100" s="165"/>
      <c r="L100" s="165"/>
      <c r="M100" s="165"/>
      <c r="N100" s="165"/>
      <c r="O100" s="165"/>
      <c r="P100" s="165"/>
      <c r="Q100" s="165"/>
      <c r="R100" s="165"/>
      <c r="S100" s="165"/>
      <c r="T100" s="165"/>
      <c r="U100" s="165"/>
      <c r="V100" s="165"/>
      <c r="W100" s="165"/>
      <c r="X100" s="165"/>
      <c r="Y100" s="165"/>
      <c r="Z100" s="164"/>
    </row>
    <row r="101" spans="1:26" ht="15.75" hidden="1" customHeight="1" x14ac:dyDescent="0.15">
      <c r="A101" s="138"/>
      <c r="B101" s="138"/>
      <c r="C101" s="164"/>
      <c r="D101" s="164"/>
      <c r="E101" s="164"/>
      <c r="F101" s="164"/>
      <c r="G101" s="164"/>
      <c r="H101" s="164"/>
      <c r="I101" s="180"/>
      <c r="J101" s="165"/>
      <c r="K101" s="165"/>
      <c r="L101" s="165"/>
      <c r="M101" s="165"/>
      <c r="N101" s="165"/>
      <c r="O101" s="165"/>
      <c r="P101" s="165"/>
      <c r="Q101" s="165"/>
      <c r="R101" s="165"/>
      <c r="S101" s="165"/>
      <c r="T101" s="165"/>
      <c r="U101" s="165"/>
      <c r="V101" s="165"/>
      <c r="W101" s="165"/>
      <c r="X101" s="165"/>
      <c r="Y101" s="165"/>
      <c r="Z101" s="164"/>
    </row>
    <row r="102" spans="1:26" ht="15.75" hidden="1" customHeight="1" x14ac:dyDescent="0.15">
      <c r="A102" s="138"/>
      <c r="B102" s="138"/>
      <c r="C102" s="164"/>
      <c r="D102" s="164"/>
      <c r="E102" s="164"/>
      <c r="F102" s="164"/>
      <c r="G102" s="164"/>
      <c r="H102" s="164"/>
      <c r="I102" s="180"/>
      <c r="J102" s="165"/>
      <c r="K102" s="165"/>
      <c r="L102" s="165"/>
      <c r="M102" s="165"/>
      <c r="N102" s="165"/>
      <c r="O102" s="165"/>
      <c r="P102" s="165"/>
      <c r="Q102" s="165"/>
      <c r="R102" s="165"/>
      <c r="S102" s="165"/>
      <c r="T102" s="165"/>
      <c r="U102" s="165"/>
      <c r="V102" s="165"/>
      <c r="W102" s="165"/>
      <c r="X102" s="165"/>
      <c r="Y102" s="165"/>
      <c r="Z102" s="164"/>
    </row>
    <row r="103" spans="1:26" ht="15.75" hidden="1" customHeight="1" x14ac:dyDescent="0.15">
      <c r="A103" s="138"/>
      <c r="B103" s="138"/>
      <c r="C103" s="164"/>
      <c r="D103" s="164"/>
      <c r="E103" s="164"/>
      <c r="F103" s="164"/>
      <c r="G103" s="164"/>
      <c r="H103" s="164"/>
      <c r="I103" s="180"/>
      <c r="J103" s="165"/>
      <c r="K103" s="165"/>
      <c r="L103" s="165"/>
      <c r="M103" s="165"/>
      <c r="N103" s="165"/>
      <c r="O103" s="165"/>
      <c r="P103" s="165"/>
      <c r="Q103" s="165"/>
      <c r="R103" s="165"/>
      <c r="S103" s="165"/>
      <c r="T103" s="165"/>
      <c r="U103" s="165"/>
      <c r="V103" s="165"/>
      <c r="W103" s="165"/>
      <c r="X103" s="165"/>
      <c r="Y103" s="165"/>
      <c r="Z103" s="164"/>
    </row>
    <row r="104" spans="1:26" ht="15.75" hidden="1" customHeight="1" x14ac:dyDescent="0.15">
      <c r="A104" s="138"/>
      <c r="B104" s="138"/>
      <c r="C104" s="164"/>
      <c r="D104" s="164"/>
      <c r="E104" s="164"/>
      <c r="F104" s="164"/>
      <c r="G104" s="164"/>
      <c r="H104" s="164"/>
      <c r="I104" s="180"/>
      <c r="J104" s="165"/>
      <c r="K104" s="165"/>
      <c r="L104" s="165"/>
      <c r="M104" s="165"/>
      <c r="N104" s="165"/>
      <c r="O104" s="165"/>
      <c r="P104" s="165"/>
      <c r="Q104" s="165"/>
      <c r="R104" s="165"/>
      <c r="S104" s="165"/>
      <c r="T104" s="165"/>
      <c r="U104" s="165"/>
      <c r="V104" s="165"/>
      <c r="W104" s="165"/>
      <c r="X104" s="165"/>
      <c r="Y104" s="165"/>
      <c r="Z104" s="164"/>
    </row>
    <row r="105" spans="1:26" ht="15.75" hidden="1" customHeight="1" x14ac:dyDescent="0.15">
      <c r="A105" s="138"/>
      <c r="B105" s="138"/>
      <c r="C105" s="164"/>
      <c r="D105" s="164"/>
      <c r="E105" s="164"/>
      <c r="F105" s="164"/>
      <c r="G105" s="164"/>
      <c r="H105" s="164"/>
      <c r="I105" s="180"/>
      <c r="J105" s="165"/>
      <c r="K105" s="165"/>
      <c r="L105" s="165"/>
      <c r="M105" s="165"/>
      <c r="N105" s="165"/>
      <c r="O105" s="165"/>
      <c r="P105" s="165"/>
      <c r="Q105" s="165"/>
      <c r="R105" s="165"/>
      <c r="S105" s="165"/>
      <c r="T105" s="165"/>
      <c r="U105" s="165"/>
      <c r="V105" s="165"/>
      <c r="W105" s="165"/>
      <c r="X105" s="165"/>
      <c r="Y105" s="165"/>
      <c r="Z105" s="164"/>
    </row>
    <row r="106" spans="1:26" ht="15.75" hidden="1" customHeight="1" x14ac:dyDescent="0.15">
      <c r="A106" s="138"/>
      <c r="B106" s="138"/>
      <c r="C106" s="164"/>
      <c r="D106" s="164"/>
      <c r="E106" s="164"/>
      <c r="F106" s="164"/>
      <c r="G106" s="164"/>
      <c r="H106" s="164"/>
      <c r="I106" s="180"/>
      <c r="J106" s="165"/>
      <c r="K106" s="165"/>
      <c r="L106" s="165"/>
      <c r="M106" s="165"/>
      <c r="N106" s="165"/>
      <c r="O106" s="165"/>
      <c r="P106" s="165"/>
      <c r="Q106" s="165"/>
      <c r="R106" s="165"/>
      <c r="S106" s="165"/>
      <c r="T106" s="165"/>
      <c r="U106" s="165"/>
      <c r="V106" s="165"/>
      <c r="W106" s="165"/>
      <c r="X106" s="165"/>
      <c r="Y106" s="165"/>
      <c r="Z106" s="164"/>
    </row>
    <row r="107" spans="1:26" ht="15.75" hidden="1" customHeight="1" x14ac:dyDescent="0.15">
      <c r="A107" s="138"/>
      <c r="B107" s="138"/>
      <c r="C107" s="164"/>
      <c r="D107" s="164"/>
      <c r="E107" s="164"/>
      <c r="F107" s="164"/>
      <c r="G107" s="164"/>
      <c r="H107" s="164"/>
      <c r="I107" s="180"/>
      <c r="J107" s="165"/>
      <c r="K107" s="165"/>
      <c r="L107" s="165"/>
      <c r="M107" s="165"/>
      <c r="N107" s="165"/>
      <c r="O107" s="165"/>
      <c r="P107" s="165"/>
      <c r="Q107" s="165"/>
      <c r="R107" s="165"/>
      <c r="S107" s="165"/>
      <c r="T107" s="165"/>
      <c r="U107" s="165"/>
      <c r="V107" s="165"/>
      <c r="W107" s="165"/>
      <c r="X107" s="165"/>
      <c r="Y107" s="165"/>
      <c r="Z107" s="164"/>
    </row>
    <row r="108" spans="1:26" ht="20.100000000000001" customHeight="1" x14ac:dyDescent="0.15">
      <c r="A108" s="138"/>
      <c r="B108" s="138"/>
      <c r="C108" s="164"/>
      <c r="D108" s="164"/>
      <c r="E108" s="164"/>
      <c r="F108" s="164"/>
      <c r="G108" s="164"/>
      <c r="H108" s="164"/>
      <c r="I108" s="180"/>
      <c r="J108" s="165"/>
      <c r="K108" s="165"/>
      <c r="L108" s="165"/>
      <c r="M108" s="165"/>
      <c r="N108" s="165"/>
      <c r="O108" s="165"/>
      <c r="P108" s="165"/>
      <c r="Q108" s="165"/>
      <c r="R108" s="165"/>
      <c r="S108" s="165"/>
      <c r="T108" s="165"/>
      <c r="U108" s="165"/>
      <c r="V108" s="165"/>
      <c r="W108" s="165"/>
      <c r="Z108" s="164"/>
    </row>
    <row r="109" spans="1:26" ht="20.100000000000001" customHeight="1" x14ac:dyDescent="0.15">
      <c r="A109" s="138"/>
      <c r="B109" s="138"/>
      <c r="C109" s="151" t="s">
        <v>37</v>
      </c>
      <c r="D109" s="152"/>
      <c r="E109" s="152"/>
      <c r="F109" s="152"/>
      <c r="G109" s="152"/>
      <c r="H109" s="153"/>
    </row>
    <row r="110" spans="1:26" ht="20.100000000000001" customHeight="1" x14ac:dyDescent="0.15">
      <c r="A110" s="138"/>
      <c r="B110" s="138"/>
      <c r="C110" s="192"/>
      <c r="D110" s="193"/>
      <c r="E110" s="193"/>
      <c r="F110" s="193"/>
      <c r="G110" s="193"/>
      <c r="H110" s="193"/>
      <c r="I110" s="156"/>
      <c r="J110" s="156"/>
      <c r="K110" s="156"/>
      <c r="L110" s="156"/>
      <c r="M110" s="156"/>
      <c r="N110" s="156"/>
      <c r="O110" s="156"/>
      <c r="P110" s="156"/>
      <c r="Q110" s="156"/>
      <c r="R110" s="156"/>
      <c r="S110" s="156"/>
      <c r="T110" s="156"/>
      <c r="U110" s="156"/>
      <c r="V110" s="156"/>
      <c r="W110" s="156"/>
      <c r="X110" s="156"/>
      <c r="Y110" s="156"/>
      <c r="Z110" s="157"/>
    </row>
    <row r="111" spans="1:26" ht="30" customHeight="1" x14ac:dyDescent="0.15">
      <c r="A111" s="138"/>
      <c r="B111" s="138"/>
      <c r="C111" s="192"/>
      <c r="D111" s="194" t="s">
        <v>240</v>
      </c>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63"/>
    </row>
    <row r="112" spans="1:26" ht="20.100000000000001" customHeight="1" x14ac:dyDescent="0.15">
      <c r="A112" s="138">
        <f>IF(TRIM($I112)="", 1001, 0)</f>
        <v>1001</v>
      </c>
      <c r="B112" s="138"/>
      <c r="C112" s="158"/>
      <c r="D112" s="159">
        <v>1</v>
      </c>
      <c r="E112" s="134" t="s">
        <v>8</v>
      </c>
      <c r="I112" s="77"/>
      <c r="J112" s="77"/>
      <c r="K112" s="77"/>
      <c r="L112" s="77"/>
      <c r="M112" s="77"/>
      <c r="N112" s="77"/>
      <c r="O112" s="77"/>
      <c r="P112" s="77"/>
      <c r="Q112" s="77"/>
      <c r="R112" s="77"/>
      <c r="S112" s="77"/>
      <c r="T112" s="77"/>
      <c r="U112" s="77"/>
      <c r="V112" s="77"/>
      <c r="W112" s="77"/>
      <c r="X112" s="77"/>
      <c r="Y112" s="77"/>
      <c r="Z112" s="163"/>
    </row>
    <row r="113" spans="1:26" ht="20.100000000000001" customHeight="1" x14ac:dyDescent="0.15">
      <c r="A113" s="138"/>
      <c r="B113" s="138"/>
      <c r="C113" s="158"/>
      <c r="D113" s="159"/>
      <c r="E113" s="164"/>
      <c r="F113" s="164"/>
      <c r="G113" s="164"/>
      <c r="H113" s="164"/>
      <c r="I113" s="172" t="s">
        <v>220</v>
      </c>
      <c r="J113" s="167" t="s">
        <v>49</v>
      </c>
      <c r="K113" s="167"/>
      <c r="L113" s="167"/>
      <c r="M113" s="167"/>
      <c r="N113" s="167"/>
      <c r="O113" s="167"/>
      <c r="P113" s="167"/>
      <c r="Q113" s="167"/>
      <c r="R113" s="167"/>
      <c r="S113" s="167"/>
      <c r="T113" s="167"/>
      <c r="U113" s="167"/>
      <c r="V113" s="167"/>
      <c r="W113" s="167"/>
      <c r="X113" s="167"/>
      <c r="Y113" s="167"/>
      <c r="Z113" s="163"/>
    </row>
    <row r="114" spans="1:26" ht="20.100000000000001" customHeight="1" x14ac:dyDescent="0.15">
      <c r="A114" s="138">
        <f>IF(TRIM($I114)="", 1001, 0)</f>
        <v>1001</v>
      </c>
      <c r="B114" s="138"/>
      <c r="C114" s="158"/>
      <c r="D114" s="159">
        <v>2</v>
      </c>
      <c r="E114" s="134" t="s">
        <v>29</v>
      </c>
      <c r="I114" s="77"/>
      <c r="J114" s="77"/>
      <c r="K114" s="77"/>
      <c r="L114" s="77"/>
      <c r="M114" s="77"/>
      <c r="N114" s="77"/>
      <c r="O114" s="77"/>
      <c r="P114" s="77"/>
      <c r="Q114" s="77"/>
      <c r="R114" s="77"/>
      <c r="S114" s="77"/>
      <c r="T114" s="77"/>
      <c r="U114" s="77"/>
      <c r="V114" s="77"/>
      <c r="W114" s="77"/>
      <c r="X114" s="77"/>
      <c r="Y114" s="77"/>
      <c r="Z114" s="163"/>
    </row>
    <row r="115" spans="1:26" ht="20.100000000000001" customHeight="1" x14ac:dyDescent="0.15">
      <c r="A115" s="138"/>
      <c r="B115" s="138"/>
      <c r="C115" s="158"/>
      <c r="D115" s="159"/>
      <c r="E115" s="164"/>
      <c r="F115" s="164"/>
      <c r="G115" s="164"/>
      <c r="H115" s="164"/>
      <c r="I115" s="172" t="s">
        <v>218</v>
      </c>
      <c r="J115" s="167" t="s">
        <v>10</v>
      </c>
      <c r="K115" s="167"/>
      <c r="L115" s="167"/>
      <c r="M115" s="167"/>
      <c r="N115" s="167"/>
      <c r="O115" s="167"/>
      <c r="P115" s="167"/>
      <c r="Q115" s="167"/>
      <c r="R115" s="167"/>
      <c r="S115" s="167"/>
      <c r="T115" s="167"/>
      <c r="U115" s="167"/>
      <c r="V115" s="167"/>
      <c r="W115" s="167"/>
      <c r="X115" s="167"/>
      <c r="Y115" s="167"/>
      <c r="Z115" s="163"/>
    </row>
    <row r="116" spans="1:26" ht="20.100000000000001" customHeight="1" x14ac:dyDescent="0.15">
      <c r="A116" s="138">
        <f>IF(TRIM($I116)="", 1001, 0)</f>
        <v>1001</v>
      </c>
      <c r="B116" s="138"/>
      <c r="C116" s="158"/>
      <c r="D116" s="159">
        <v>3</v>
      </c>
      <c r="E116" s="134" t="s">
        <v>30</v>
      </c>
      <c r="I116" s="77"/>
      <c r="J116" s="77"/>
      <c r="K116" s="77"/>
      <c r="L116" s="77"/>
      <c r="M116" s="77"/>
      <c r="N116" s="77"/>
      <c r="O116" s="77"/>
      <c r="P116" s="77"/>
      <c r="Q116" s="77"/>
      <c r="R116" s="77"/>
      <c r="S116" s="77"/>
      <c r="T116" s="77"/>
      <c r="U116" s="77"/>
      <c r="V116" s="77"/>
      <c r="W116" s="77"/>
      <c r="X116" s="77"/>
      <c r="Y116" s="77"/>
      <c r="Z116" s="163"/>
    </row>
    <row r="117" spans="1:26" ht="20.100000000000001" customHeight="1" x14ac:dyDescent="0.15">
      <c r="A117" s="138"/>
      <c r="B117" s="138"/>
      <c r="C117" s="158"/>
      <c r="D117" s="159"/>
      <c r="E117" s="164"/>
      <c r="F117" s="164"/>
      <c r="G117" s="164"/>
      <c r="H117" s="164"/>
      <c r="I117" s="172" t="s">
        <v>218</v>
      </c>
      <c r="J117" s="167" t="s">
        <v>11</v>
      </c>
      <c r="K117" s="167"/>
      <c r="L117" s="167"/>
      <c r="M117" s="167"/>
      <c r="N117" s="167"/>
      <c r="O117" s="167"/>
      <c r="P117" s="167"/>
      <c r="Q117" s="167"/>
      <c r="R117" s="167"/>
      <c r="S117" s="167"/>
      <c r="T117" s="167"/>
      <c r="U117" s="167"/>
      <c r="V117" s="167"/>
      <c r="W117" s="167"/>
      <c r="X117" s="167"/>
      <c r="Y117" s="167"/>
      <c r="Z117" s="163"/>
    </row>
    <row r="118" spans="1:26" ht="20.100000000000001" customHeight="1" x14ac:dyDescent="0.15">
      <c r="A118" s="138">
        <f>IF(NOT(AND(TRIM($I118)&lt;&gt;"",ISNUMBER(VALUE(SUBSTITUTE($I118,"-",""))))), 1001, 0)</f>
        <v>1001</v>
      </c>
      <c r="B118" s="138"/>
      <c r="C118" s="158"/>
      <c r="D118" s="159">
        <v>4</v>
      </c>
      <c r="E118" s="134" t="s">
        <v>6</v>
      </c>
      <c r="I118" s="77"/>
      <c r="J118" s="77"/>
      <c r="K118" s="77"/>
      <c r="L118" s="77"/>
      <c r="M118" s="77"/>
      <c r="P118" s="195"/>
      <c r="Q118" s="195"/>
      <c r="R118" s="196"/>
      <c r="S118" s="196"/>
      <c r="T118" s="196"/>
      <c r="U118" s="196"/>
      <c r="V118" s="196"/>
      <c r="W118" s="196"/>
      <c r="X118" s="164"/>
      <c r="Y118" s="171"/>
      <c r="Z118" s="163"/>
    </row>
    <row r="119" spans="1:26" ht="20.100000000000001" customHeight="1" x14ac:dyDescent="0.15">
      <c r="A119" s="138"/>
      <c r="B119" s="138"/>
      <c r="C119" s="169"/>
      <c r="D119" s="164"/>
      <c r="E119" s="164"/>
      <c r="F119" s="164"/>
      <c r="G119" s="164"/>
      <c r="H119" s="164"/>
      <c r="I119" s="172" t="s">
        <v>218</v>
      </c>
      <c r="J119" s="167" t="s">
        <v>224</v>
      </c>
      <c r="K119" s="197"/>
      <c r="L119" s="197"/>
      <c r="M119" s="197"/>
      <c r="N119" s="197"/>
      <c r="O119" s="197"/>
      <c r="P119" s="197"/>
      <c r="Q119" s="197"/>
      <c r="R119" s="197"/>
      <c r="S119" s="197"/>
      <c r="T119" s="197"/>
      <c r="U119" s="197"/>
      <c r="V119" s="197"/>
      <c r="W119" s="197"/>
      <c r="X119" s="197"/>
      <c r="Y119" s="197"/>
      <c r="Z119" s="163"/>
    </row>
    <row r="120" spans="1:26" ht="20.100000000000001" customHeight="1" x14ac:dyDescent="0.15">
      <c r="A120" s="138">
        <f>IF(NOT(AND(TRIM($I120)&lt;&gt;"",ISNUMBER(VALUE(SUBSTITUTE($I120,"-",""))))), 1001, 0)</f>
        <v>1001</v>
      </c>
      <c r="B120" s="138"/>
      <c r="C120" s="158"/>
      <c r="D120" s="159">
        <v>5</v>
      </c>
      <c r="E120" s="134" t="s">
        <v>7</v>
      </c>
      <c r="I120" s="77"/>
      <c r="J120" s="77"/>
      <c r="K120" s="77"/>
      <c r="L120" s="77"/>
      <c r="M120" s="77"/>
      <c r="N120" s="164"/>
      <c r="O120" s="164"/>
      <c r="P120" s="164"/>
      <c r="Q120" s="164"/>
      <c r="R120" s="164"/>
      <c r="S120" s="164"/>
      <c r="T120" s="164"/>
      <c r="U120" s="164"/>
      <c r="V120" s="164"/>
      <c r="W120" s="164"/>
      <c r="X120" s="164"/>
      <c r="Y120" s="164"/>
      <c r="Z120" s="163"/>
    </row>
    <row r="121" spans="1:26" ht="20.100000000000001" customHeight="1" x14ac:dyDescent="0.15">
      <c r="A121" s="138"/>
      <c r="B121" s="138"/>
      <c r="C121" s="169"/>
      <c r="D121" s="164"/>
      <c r="E121" s="164"/>
      <c r="F121" s="164"/>
      <c r="G121" s="164"/>
      <c r="H121" s="164"/>
      <c r="I121" s="172" t="s">
        <v>218</v>
      </c>
      <c r="J121" s="167" t="s">
        <v>224</v>
      </c>
      <c r="K121" s="167"/>
      <c r="L121" s="167"/>
      <c r="M121" s="167"/>
      <c r="N121" s="167"/>
      <c r="O121" s="167"/>
      <c r="P121" s="167"/>
      <c r="Q121" s="167"/>
      <c r="R121" s="167"/>
      <c r="S121" s="167"/>
      <c r="T121" s="167"/>
      <c r="U121" s="167"/>
      <c r="V121" s="167"/>
      <c r="W121" s="167"/>
      <c r="X121" s="167"/>
      <c r="Y121" s="167"/>
      <c r="Z121" s="163"/>
    </row>
    <row r="122" spans="1:26" ht="20.100000000000001" customHeight="1" x14ac:dyDescent="0.15">
      <c r="A122" s="138"/>
      <c r="B122" s="138"/>
      <c r="C122" s="158"/>
      <c r="D122" s="159">
        <v>6</v>
      </c>
      <c r="E122" s="134" t="s">
        <v>9</v>
      </c>
      <c r="I122" s="77"/>
      <c r="J122" s="77"/>
      <c r="K122" s="77"/>
      <c r="L122" s="77"/>
      <c r="M122" s="77"/>
      <c r="N122" s="77"/>
      <c r="O122" s="77"/>
      <c r="P122" s="77"/>
      <c r="Q122" s="77"/>
      <c r="R122" s="77"/>
      <c r="S122" s="77"/>
      <c r="T122" s="77"/>
      <c r="U122" s="77"/>
      <c r="V122" s="77"/>
      <c r="W122" s="77"/>
      <c r="X122" s="77"/>
      <c r="Y122" s="77"/>
      <c r="Z122" s="163"/>
    </row>
    <row r="123" spans="1:26" ht="20.100000000000001" customHeight="1" x14ac:dyDescent="0.15">
      <c r="A123" s="138"/>
      <c r="B123" s="138"/>
      <c r="C123" s="169"/>
      <c r="D123" s="164"/>
      <c r="E123" s="164"/>
      <c r="F123" s="164"/>
      <c r="G123" s="164"/>
      <c r="H123" s="164"/>
      <c r="I123" s="172" t="s">
        <v>218</v>
      </c>
      <c r="J123" s="167" t="s">
        <v>48</v>
      </c>
      <c r="K123" s="167"/>
      <c r="L123" s="167"/>
      <c r="M123" s="167"/>
      <c r="N123" s="167"/>
      <c r="O123" s="167"/>
      <c r="P123" s="167"/>
      <c r="Q123" s="167"/>
      <c r="R123" s="167"/>
      <c r="S123" s="167"/>
      <c r="T123" s="167"/>
      <c r="U123" s="167"/>
      <c r="V123" s="167"/>
      <c r="W123" s="167"/>
      <c r="X123" s="167"/>
      <c r="Y123" s="167"/>
      <c r="Z123" s="163"/>
    </row>
    <row r="124" spans="1:26" ht="20.100000000000001" customHeight="1" x14ac:dyDescent="0.15">
      <c r="A124" s="138"/>
      <c r="B124" s="138"/>
      <c r="C124" s="176"/>
      <c r="D124" s="177"/>
      <c r="E124" s="177"/>
      <c r="F124" s="177"/>
      <c r="G124" s="177"/>
      <c r="H124" s="177"/>
      <c r="I124" s="198"/>
      <c r="J124" s="178"/>
      <c r="K124" s="178"/>
      <c r="L124" s="178"/>
      <c r="M124" s="178"/>
      <c r="N124" s="178"/>
      <c r="O124" s="178"/>
      <c r="P124" s="178"/>
      <c r="Q124" s="178"/>
      <c r="R124" s="178"/>
      <c r="S124" s="178"/>
      <c r="T124" s="178"/>
      <c r="U124" s="178"/>
      <c r="V124" s="178"/>
      <c r="W124" s="178"/>
      <c r="X124" s="178"/>
      <c r="Y124" s="178"/>
      <c r="Z124" s="179"/>
    </row>
    <row r="125" spans="1:26" ht="20.100000000000001" customHeight="1" x14ac:dyDescent="0.15">
      <c r="A125" s="138"/>
      <c r="B125" s="138"/>
      <c r="C125" s="164"/>
      <c r="D125" s="164"/>
      <c r="E125" s="164"/>
      <c r="F125" s="164"/>
      <c r="G125" s="164"/>
      <c r="H125" s="164"/>
      <c r="I125" s="165" t="s">
        <v>219</v>
      </c>
      <c r="J125" s="165"/>
      <c r="K125" s="165"/>
      <c r="L125" s="165"/>
      <c r="M125" s="165"/>
      <c r="N125" s="165"/>
      <c r="O125" s="165"/>
      <c r="P125" s="165"/>
      <c r="Q125" s="165"/>
      <c r="R125" s="165"/>
      <c r="S125" s="165"/>
      <c r="T125" s="165"/>
      <c r="U125" s="165"/>
      <c r="V125" s="165"/>
      <c r="W125" s="165"/>
      <c r="X125" s="165"/>
      <c r="Y125" s="165"/>
      <c r="Z125" s="164"/>
    </row>
    <row r="126" spans="1:26" ht="15.75" hidden="1" customHeight="1" x14ac:dyDescent="0.15">
      <c r="A126" s="138"/>
      <c r="B126" s="138"/>
      <c r="C126" s="164"/>
      <c r="D126" s="164"/>
      <c r="E126" s="164"/>
      <c r="F126" s="164"/>
      <c r="G126" s="164"/>
      <c r="H126" s="164"/>
      <c r="I126" s="165"/>
      <c r="J126" s="164"/>
      <c r="K126" s="164"/>
      <c r="L126" s="164"/>
      <c r="M126" s="164"/>
      <c r="N126" s="164"/>
      <c r="O126" s="164"/>
      <c r="P126" s="164"/>
      <c r="Q126" s="164"/>
      <c r="R126" s="164"/>
      <c r="S126" s="164"/>
      <c r="T126" s="164"/>
      <c r="U126" s="164"/>
      <c r="V126" s="164"/>
      <c r="W126" s="164"/>
      <c r="X126" s="164"/>
      <c r="Y126" s="164"/>
      <c r="Z126" s="164"/>
    </row>
    <row r="127" spans="1:26" ht="15.75" hidden="1" customHeight="1" x14ac:dyDescent="0.15">
      <c r="A127" s="138"/>
      <c r="B127" s="138"/>
      <c r="C127" s="164"/>
      <c r="D127" s="164"/>
      <c r="E127" s="164"/>
      <c r="F127" s="164"/>
      <c r="G127" s="164"/>
      <c r="H127" s="164"/>
      <c r="I127" s="180"/>
      <c r="J127" s="165"/>
      <c r="K127" s="165"/>
      <c r="L127" s="165"/>
      <c r="M127" s="165"/>
      <c r="N127" s="165"/>
      <c r="O127" s="165"/>
      <c r="P127" s="165"/>
      <c r="Q127" s="165"/>
      <c r="R127" s="165"/>
      <c r="S127" s="165"/>
      <c r="T127" s="165"/>
      <c r="U127" s="165"/>
      <c r="V127" s="165"/>
      <c r="W127" s="165"/>
      <c r="X127" s="165"/>
      <c r="Y127" s="165"/>
      <c r="Z127" s="164"/>
    </row>
    <row r="128" spans="1:26" ht="15.75" hidden="1" customHeight="1" x14ac:dyDescent="0.15">
      <c r="A128" s="138"/>
      <c r="B128" s="138"/>
      <c r="C128" s="164"/>
      <c r="D128" s="164"/>
      <c r="E128" s="164"/>
      <c r="F128" s="164"/>
      <c r="G128" s="164"/>
      <c r="H128" s="164"/>
      <c r="I128" s="180"/>
      <c r="J128" s="165"/>
      <c r="K128" s="165"/>
      <c r="L128" s="165"/>
      <c r="M128" s="165"/>
      <c r="N128" s="165"/>
      <c r="O128" s="165"/>
      <c r="P128" s="165"/>
      <c r="Q128" s="165"/>
      <c r="R128" s="165"/>
      <c r="S128" s="165"/>
      <c r="T128" s="165"/>
      <c r="U128" s="165"/>
      <c r="V128" s="165"/>
      <c r="W128" s="165"/>
      <c r="X128" s="165"/>
      <c r="Y128" s="165"/>
      <c r="Z128" s="164"/>
    </row>
    <row r="129" spans="1:26" ht="15.75" hidden="1" customHeight="1" x14ac:dyDescent="0.15">
      <c r="A129" s="138"/>
      <c r="B129" s="138"/>
      <c r="C129" s="164"/>
      <c r="D129" s="164"/>
      <c r="E129" s="164"/>
      <c r="F129" s="164"/>
      <c r="G129" s="164"/>
      <c r="H129" s="164"/>
      <c r="I129" s="180"/>
      <c r="J129" s="165"/>
      <c r="K129" s="165"/>
      <c r="L129" s="165"/>
      <c r="M129" s="165"/>
      <c r="N129" s="165"/>
      <c r="O129" s="165"/>
      <c r="P129" s="165"/>
      <c r="Q129" s="165"/>
      <c r="R129" s="165"/>
      <c r="S129" s="165"/>
      <c r="T129" s="165"/>
      <c r="U129" s="165"/>
      <c r="V129" s="165"/>
      <c r="W129" s="165"/>
      <c r="X129" s="165"/>
      <c r="Y129" s="165"/>
      <c r="Z129" s="164"/>
    </row>
    <row r="130" spans="1:26" ht="15.75" hidden="1" customHeight="1" x14ac:dyDescent="0.15">
      <c r="A130" s="138"/>
      <c r="B130" s="138"/>
      <c r="C130" s="164"/>
      <c r="D130" s="164"/>
      <c r="E130" s="164"/>
      <c r="F130" s="164"/>
      <c r="G130" s="164"/>
      <c r="H130" s="164"/>
      <c r="I130" s="180"/>
      <c r="J130" s="165"/>
      <c r="K130" s="165"/>
      <c r="L130" s="165"/>
      <c r="M130" s="165"/>
      <c r="N130" s="165"/>
      <c r="O130" s="165"/>
      <c r="P130" s="165"/>
      <c r="Q130" s="165"/>
      <c r="R130" s="165"/>
      <c r="S130" s="165"/>
      <c r="T130" s="165"/>
      <c r="U130" s="165"/>
      <c r="V130" s="165"/>
      <c r="W130" s="165"/>
      <c r="X130" s="165"/>
      <c r="Y130" s="165"/>
      <c r="Z130" s="164"/>
    </row>
    <row r="131" spans="1:26" ht="15.75" hidden="1" customHeight="1" x14ac:dyDescent="0.15">
      <c r="A131" s="138"/>
      <c r="B131" s="138"/>
      <c r="C131" s="164"/>
      <c r="D131" s="164"/>
      <c r="E131" s="164"/>
      <c r="F131" s="164"/>
      <c r="G131" s="164"/>
      <c r="H131" s="164"/>
      <c r="I131" s="180"/>
      <c r="J131" s="165"/>
      <c r="K131" s="165"/>
      <c r="L131" s="165"/>
      <c r="M131" s="165"/>
      <c r="N131" s="165"/>
      <c r="O131" s="165"/>
      <c r="P131" s="165"/>
      <c r="Q131" s="165"/>
      <c r="R131" s="165"/>
      <c r="S131" s="165"/>
      <c r="T131" s="165"/>
      <c r="U131" s="165"/>
      <c r="V131" s="165"/>
      <c r="W131" s="165"/>
      <c r="X131" s="165"/>
      <c r="Y131" s="165"/>
      <c r="Z131" s="164"/>
    </row>
    <row r="132" spans="1:26" ht="14.45" hidden="1" customHeight="1" x14ac:dyDescent="0.15">
      <c r="A132" s="138"/>
      <c r="B132" s="138"/>
      <c r="C132" s="164"/>
      <c r="D132" s="164"/>
      <c r="E132" s="164"/>
      <c r="F132" s="164"/>
      <c r="G132" s="164"/>
      <c r="H132" s="164"/>
      <c r="I132" s="180"/>
      <c r="J132" s="165"/>
      <c r="K132" s="165"/>
      <c r="L132" s="165"/>
      <c r="M132" s="165"/>
      <c r="N132" s="165"/>
      <c r="O132" s="165"/>
      <c r="P132" s="165"/>
      <c r="Q132" s="165"/>
      <c r="R132" s="165"/>
      <c r="S132" s="165"/>
      <c r="T132" s="165"/>
      <c r="U132" s="165"/>
      <c r="V132" s="165"/>
      <c r="W132" s="165"/>
      <c r="X132" s="165"/>
      <c r="Y132" s="165"/>
      <c r="Z132" s="164"/>
    </row>
    <row r="133" spans="1:26" ht="15.75" hidden="1" customHeight="1" x14ac:dyDescent="0.15">
      <c r="A133" s="138"/>
      <c r="B133" s="138"/>
      <c r="C133" s="164"/>
      <c r="D133" s="164"/>
      <c r="E133" s="164"/>
      <c r="F133" s="164"/>
      <c r="G133" s="164"/>
      <c r="H133" s="164"/>
      <c r="I133" s="180"/>
      <c r="J133" s="165"/>
      <c r="K133" s="165"/>
      <c r="L133" s="165"/>
      <c r="M133" s="165"/>
      <c r="N133" s="165"/>
      <c r="O133" s="165"/>
      <c r="P133" s="165"/>
      <c r="Q133" s="165"/>
      <c r="R133" s="165"/>
      <c r="S133" s="165"/>
      <c r="T133" s="165"/>
      <c r="U133" s="165"/>
      <c r="V133" s="165"/>
      <c r="W133" s="165"/>
      <c r="X133" s="165"/>
      <c r="Y133" s="165"/>
      <c r="Z133" s="164"/>
    </row>
    <row r="134" spans="1:26" ht="15.75" hidden="1" customHeight="1" x14ac:dyDescent="0.15">
      <c r="A134" s="138"/>
      <c r="B134" s="138"/>
      <c r="C134" s="164"/>
      <c r="D134" s="164"/>
      <c r="E134" s="164"/>
      <c r="F134" s="164"/>
      <c r="G134" s="164"/>
      <c r="H134" s="164"/>
      <c r="I134" s="180"/>
      <c r="J134" s="165"/>
      <c r="K134" s="165"/>
      <c r="L134" s="165"/>
      <c r="M134" s="165"/>
      <c r="N134" s="165"/>
      <c r="O134" s="165"/>
      <c r="P134" s="165"/>
      <c r="Q134" s="165"/>
      <c r="R134" s="165"/>
      <c r="S134" s="165"/>
      <c r="T134" s="165"/>
      <c r="U134" s="165"/>
      <c r="V134" s="165"/>
      <c r="W134" s="165"/>
      <c r="X134" s="165"/>
      <c r="Y134" s="165"/>
      <c r="Z134" s="164"/>
    </row>
    <row r="135" spans="1:26" ht="15.75" hidden="1" customHeight="1" x14ac:dyDescent="0.15">
      <c r="A135" s="138"/>
      <c r="B135" s="138"/>
      <c r="C135" s="164"/>
      <c r="D135" s="164"/>
      <c r="E135" s="164"/>
      <c r="F135" s="164"/>
      <c r="G135" s="164"/>
      <c r="H135" s="164"/>
      <c r="I135" s="180"/>
      <c r="J135" s="165"/>
      <c r="K135" s="165"/>
      <c r="L135" s="165"/>
      <c r="M135" s="165"/>
      <c r="N135" s="165"/>
      <c r="O135" s="165"/>
      <c r="P135" s="165"/>
      <c r="Q135" s="165"/>
      <c r="R135" s="165"/>
      <c r="S135" s="165"/>
      <c r="T135" s="165"/>
      <c r="U135" s="165"/>
      <c r="V135" s="165"/>
      <c r="W135" s="165"/>
      <c r="X135" s="165"/>
      <c r="Y135" s="165"/>
      <c r="Z135" s="164"/>
    </row>
    <row r="136" spans="1:26" ht="15.75" hidden="1" customHeight="1" x14ac:dyDescent="0.15">
      <c r="A136" s="138"/>
      <c r="B136" s="138"/>
      <c r="C136" s="164"/>
      <c r="D136" s="164"/>
      <c r="E136" s="164"/>
      <c r="F136" s="164"/>
      <c r="G136" s="164"/>
      <c r="H136" s="164"/>
      <c r="I136" s="180"/>
      <c r="J136" s="165"/>
      <c r="K136" s="165"/>
      <c r="L136" s="165"/>
      <c r="M136" s="165"/>
      <c r="N136" s="165"/>
      <c r="O136" s="165"/>
      <c r="P136" s="165"/>
      <c r="Q136" s="165"/>
      <c r="R136" s="165"/>
      <c r="S136" s="165"/>
      <c r="T136" s="165"/>
      <c r="U136" s="165"/>
      <c r="V136" s="165"/>
      <c r="W136" s="165"/>
      <c r="X136" s="165"/>
      <c r="Y136" s="165"/>
      <c r="Z136" s="164"/>
    </row>
    <row r="137" spans="1:26" ht="15.75" hidden="1" customHeight="1" x14ac:dyDescent="0.15">
      <c r="A137" s="138"/>
      <c r="B137" s="138"/>
      <c r="C137" s="164"/>
      <c r="D137" s="164"/>
      <c r="E137" s="164"/>
      <c r="F137" s="164"/>
      <c r="G137" s="164"/>
      <c r="H137" s="164"/>
      <c r="I137" s="180"/>
      <c r="J137" s="165"/>
      <c r="K137" s="165"/>
      <c r="L137" s="165"/>
      <c r="M137" s="165"/>
      <c r="N137" s="165"/>
      <c r="O137" s="165"/>
      <c r="P137" s="165"/>
      <c r="Q137" s="165"/>
      <c r="R137" s="165"/>
      <c r="S137" s="165"/>
      <c r="T137" s="165"/>
      <c r="U137" s="165"/>
      <c r="V137" s="165"/>
      <c r="W137" s="165"/>
      <c r="X137" s="165"/>
      <c r="Y137" s="165"/>
      <c r="Z137" s="164"/>
    </row>
    <row r="138" spans="1:26" ht="15.75" hidden="1" customHeight="1" x14ac:dyDescent="0.15">
      <c r="A138" s="138"/>
      <c r="B138" s="138"/>
      <c r="C138" s="164"/>
      <c r="D138" s="164"/>
      <c r="E138" s="164"/>
      <c r="F138" s="164"/>
      <c r="G138" s="164"/>
      <c r="H138" s="164"/>
      <c r="I138" s="180"/>
      <c r="J138" s="165"/>
      <c r="K138" s="165"/>
      <c r="L138" s="165"/>
      <c r="M138" s="165"/>
      <c r="N138" s="165"/>
      <c r="O138" s="165"/>
      <c r="P138" s="165"/>
      <c r="Q138" s="165"/>
      <c r="R138" s="165"/>
      <c r="S138" s="165"/>
      <c r="T138" s="165"/>
      <c r="U138" s="165"/>
      <c r="V138" s="165"/>
      <c r="W138" s="165"/>
      <c r="X138" s="165"/>
      <c r="Y138" s="165"/>
      <c r="Z138" s="164"/>
    </row>
    <row r="139" spans="1:26" ht="15.75" hidden="1" customHeight="1" x14ac:dyDescent="0.15">
      <c r="A139" s="138"/>
      <c r="B139" s="138"/>
      <c r="C139" s="164"/>
      <c r="D139" s="164"/>
      <c r="E139" s="164"/>
      <c r="F139" s="164"/>
      <c r="G139" s="164"/>
      <c r="H139" s="164"/>
      <c r="I139" s="180"/>
      <c r="J139" s="165"/>
      <c r="K139" s="165"/>
      <c r="L139" s="165"/>
      <c r="M139" s="165"/>
      <c r="N139" s="165"/>
      <c r="O139" s="165"/>
      <c r="P139" s="165"/>
      <c r="Q139" s="165"/>
      <c r="R139" s="165"/>
      <c r="S139" s="165"/>
      <c r="T139" s="165"/>
      <c r="U139" s="165"/>
      <c r="V139" s="165"/>
      <c r="W139" s="165"/>
      <c r="X139" s="165"/>
      <c r="Y139" s="165"/>
      <c r="Z139" s="164"/>
    </row>
    <row r="140" spans="1:26" ht="15.75" hidden="1" customHeight="1" x14ac:dyDescent="0.15">
      <c r="A140" s="138"/>
      <c r="B140" s="138"/>
      <c r="C140" s="164"/>
      <c r="D140" s="164"/>
      <c r="E140" s="164"/>
      <c r="F140" s="164"/>
      <c r="G140" s="164"/>
      <c r="H140" s="164"/>
      <c r="I140" s="180"/>
      <c r="J140" s="165"/>
      <c r="K140" s="165"/>
      <c r="L140" s="165"/>
      <c r="M140" s="165"/>
      <c r="N140" s="165"/>
      <c r="O140" s="165"/>
      <c r="P140" s="165"/>
      <c r="Q140" s="165"/>
      <c r="R140" s="165"/>
      <c r="S140" s="165"/>
      <c r="T140" s="165"/>
      <c r="U140" s="165"/>
      <c r="V140" s="165"/>
      <c r="W140" s="165"/>
      <c r="X140" s="165"/>
      <c r="Y140" s="165"/>
      <c r="Z140" s="164"/>
    </row>
    <row r="141" spans="1:26" ht="15.75" hidden="1" customHeight="1" x14ac:dyDescent="0.15">
      <c r="A141" s="138"/>
      <c r="B141" s="138"/>
      <c r="C141" s="164"/>
      <c r="D141" s="164"/>
      <c r="E141" s="164"/>
      <c r="F141" s="164"/>
      <c r="G141" s="164"/>
      <c r="H141" s="164"/>
      <c r="I141" s="180"/>
      <c r="J141" s="165"/>
      <c r="K141" s="165"/>
      <c r="L141" s="165"/>
      <c r="M141" s="165"/>
      <c r="N141" s="165"/>
      <c r="O141" s="165"/>
      <c r="P141" s="165"/>
      <c r="Q141" s="165"/>
      <c r="R141" s="165"/>
      <c r="S141" s="165"/>
      <c r="T141" s="165"/>
      <c r="U141" s="165"/>
      <c r="V141" s="165"/>
      <c r="W141" s="165"/>
      <c r="X141" s="165"/>
      <c r="Y141" s="165"/>
      <c r="Z141" s="164"/>
    </row>
    <row r="142" spans="1:26" ht="15.75" hidden="1" customHeight="1" x14ac:dyDescent="0.15">
      <c r="A142" s="138"/>
      <c r="B142" s="138"/>
      <c r="C142" s="164"/>
      <c r="D142" s="164"/>
      <c r="E142" s="164"/>
      <c r="F142" s="164"/>
      <c r="G142" s="164"/>
      <c r="H142" s="164"/>
      <c r="I142" s="180"/>
      <c r="J142" s="165"/>
      <c r="K142" s="165"/>
      <c r="L142" s="165"/>
      <c r="M142" s="165"/>
      <c r="N142" s="165"/>
      <c r="O142" s="165"/>
      <c r="P142" s="165"/>
      <c r="Q142" s="165"/>
      <c r="R142" s="165"/>
      <c r="S142" s="165"/>
      <c r="T142" s="165"/>
      <c r="U142" s="165"/>
      <c r="V142" s="165"/>
      <c r="W142" s="165"/>
      <c r="X142" s="165"/>
      <c r="Y142" s="165"/>
      <c r="Z142" s="164"/>
    </row>
    <row r="143" spans="1:26" ht="14.45" hidden="1" customHeight="1" x14ac:dyDescent="0.15">
      <c r="A143" s="138"/>
      <c r="B143" s="138"/>
      <c r="C143" s="164"/>
      <c r="D143" s="164"/>
      <c r="E143" s="164"/>
      <c r="F143" s="164"/>
      <c r="G143" s="164"/>
      <c r="H143" s="164"/>
      <c r="I143" s="180"/>
      <c r="J143" s="165"/>
      <c r="K143" s="165"/>
      <c r="L143" s="165"/>
      <c r="M143" s="165"/>
      <c r="N143" s="165"/>
      <c r="O143" s="165"/>
      <c r="P143" s="165"/>
      <c r="Q143" s="165"/>
      <c r="R143" s="165"/>
      <c r="S143" s="165"/>
      <c r="T143" s="165"/>
      <c r="U143" s="165"/>
      <c r="V143" s="165"/>
      <c r="W143" s="165"/>
      <c r="X143" s="165"/>
      <c r="Y143" s="165"/>
      <c r="Z143" s="164"/>
    </row>
    <row r="144" spans="1:26" ht="14.45" hidden="1" customHeight="1" x14ac:dyDescent="0.15">
      <c r="A144" s="138"/>
      <c r="B144" s="138"/>
      <c r="C144" s="164"/>
      <c r="D144" s="164"/>
      <c r="E144" s="164"/>
      <c r="F144" s="164"/>
      <c r="G144" s="164"/>
      <c r="H144" s="164"/>
      <c r="I144" s="180"/>
      <c r="J144" s="165"/>
      <c r="K144" s="165"/>
      <c r="L144" s="165"/>
      <c r="M144" s="165"/>
      <c r="N144" s="165"/>
      <c r="O144" s="165"/>
      <c r="P144" s="165"/>
      <c r="Q144" s="165"/>
      <c r="R144" s="165"/>
      <c r="S144" s="165"/>
      <c r="T144" s="165"/>
      <c r="U144" s="165"/>
      <c r="V144" s="165"/>
      <c r="W144" s="165"/>
      <c r="X144" s="165"/>
      <c r="Y144" s="165"/>
      <c r="Z144" s="164"/>
    </row>
    <row r="145" spans="1:26" ht="20.100000000000001" customHeight="1" x14ac:dyDescent="0.15">
      <c r="A145" s="138"/>
      <c r="B145" s="138"/>
      <c r="C145" s="164"/>
      <c r="D145" s="164"/>
      <c r="E145" s="164"/>
      <c r="F145" s="164"/>
      <c r="G145" s="164"/>
      <c r="H145" s="164"/>
      <c r="I145" s="180"/>
      <c r="J145" s="165"/>
      <c r="K145" s="165"/>
      <c r="L145" s="165"/>
      <c r="M145" s="165"/>
      <c r="N145" s="165"/>
      <c r="O145" s="165"/>
      <c r="P145" s="165"/>
      <c r="Q145" s="165"/>
      <c r="R145" s="165"/>
      <c r="S145" s="165"/>
      <c r="T145" s="165"/>
      <c r="U145" s="165"/>
      <c r="V145" s="165"/>
      <c r="W145" s="165"/>
      <c r="X145" s="165"/>
      <c r="Y145" s="165"/>
      <c r="Z145" s="164"/>
    </row>
    <row r="146" spans="1:26" ht="20.100000000000001" customHeight="1" x14ac:dyDescent="0.15">
      <c r="A146" s="138"/>
      <c r="B146" s="138"/>
      <c r="C146" s="151" t="s">
        <v>38</v>
      </c>
      <c r="D146" s="152"/>
      <c r="E146" s="152"/>
      <c r="F146" s="152"/>
      <c r="G146" s="152"/>
      <c r="H146" s="153"/>
    </row>
    <row r="147" spans="1:26" ht="20.100000000000001" customHeight="1" x14ac:dyDescent="0.15">
      <c r="A147" s="138"/>
      <c r="B147" s="138"/>
      <c r="C147" s="182"/>
      <c r="D147" s="183"/>
      <c r="E147" s="183"/>
      <c r="F147" s="183"/>
      <c r="G147" s="183"/>
      <c r="H147" s="183"/>
      <c r="I147" s="156"/>
      <c r="J147" s="156"/>
      <c r="K147" s="156"/>
      <c r="L147" s="156"/>
      <c r="M147" s="156"/>
      <c r="N147" s="156"/>
      <c r="O147" s="156"/>
      <c r="P147" s="156"/>
      <c r="Q147" s="156"/>
      <c r="R147" s="156"/>
      <c r="S147" s="156"/>
      <c r="T147" s="156"/>
      <c r="U147" s="156"/>
      <c r="V147" s="156"/>
      <c r="W147" s="156"/>
      <c r="X147" s="156"/>
      <c r="Y147" s="156"/>
      <c r="Z147" s="157"/>
    </row>
    <row r="148" spans="1:26" ht="20.100000000000001" customHeight="1" x14ac:dyDescent="0.15">
      <c r="A148" s="138"/>
      <c r="B148" s="138"/>
      <c r="C148" s="182"/>
      <c r="D148" s="167" t="s">
        <v>197</v>
      </c>
      <c r="E148" s="167"/>
      <c r="F148" s="167"/>
      <c r="G148" s="167"/>
      <c r="H148" s="167"/>
      <c r="I148" s="167"/>
      <c r="J148" s="167"/>
      <c r="K148" s="167"/>
      <c r="L148" s="167"/>
      <c r="M148" s="167"/>
      <c r="N148" s="167"/>
      <c r="O148" s="167"/>
      <c r="P148" s="167"/>
      <c r="Q148" s="167"/>
      <c r="R148" s="167"/>
      <c r="S148" s="167"/>
      <c r="T148" s="167"/>
      <c r="U148" s="167"/>
      <c r="V148" s="167"/>
      <c r="W148" s="167"/>
      <c r="X148" s="167"/>
      <c r="Y148" s="167"/>
      <c r="Z148" s="144"/>
    </row>
    <row r="149" spans="1:26" ht="20.100000000000001" customHeight="1" x14ac:dyDescent="0.15">
      <c r="A149" s="138">
        <f>IF(AND($I149&lt;&gt;"しない", $I149&lt;&gt;"する"), 1001, 0)</f>
        <v>0</v>
      </c>
      <c r="B149" s="138"/>
      <c r="C149" s="182"/>
      <c r="D149" s="159">
        <v>1</v>
      </c>
      <c r="E149" s="164" t="s">
        <v>196</v>
      </c>
      <c r="F149" s="164"/>
      <c r="G149" s="164"/>
      <c r="H149" s="164"/>
      <c r="I149" s="77" t="s">
        <v>225</v>
      </c>
      <c r="J149" s="77"/>
      <c r="K149" s="77"/>
      <c r="L149" s="77"/>
      <c r="M149" s="77"/>
      <c r="N149" s="164"/>
      <c r="O149" s="164"/>
      <c r="P149" s="164"/>
      <c r="Q149" s="164"/>
      <c r="R149" s="164"/>
      <c r="S149" s="164"/>
      <c r="T149" s="164"/>
      <c r="U149" s="164"/>
      <c r="V149" s="164"/>
      <c r="W149" s="164"/>
      <c r="X149" s="164"/>
      <c r="Y149" s="164"/>
      <c r="Z149" s="144"/>
    </row>
    <row r="150" spans="1:26" ht="20.100000000000001" customHeight="1" x14ac:dyDescent="0.15">
      <c r="A150" s="138"/>
      <c r="B150" s="138"/>
      <c r="C150" s="182"/>
      <c r="D150" s="164"/>
      <c r="E150" s="164"/>
      <c r="F150" s="164"/>
      <c r="G150" s="164"/>
      <c r="H150" s="164"/>
      <c r="I150" s="172" t="s">
        <v>218</v>
      </c>
      <c r="J150" s="167" t="s">
        <v>195</v>
      </c>
      <c r="K150" s="167"/>
      <c r="L150" s="167"/>
      <c r="M150" s="167"/>
      <c r="N150" s="167"/>
      <c r="O150" s="167"/>
      <c r="P150" s="167"/>
      <c r="Q150" s="167"/>
      <c r="R150" s="167"/>
      <c r="S150" s="167"/>
      <c r="T150" s="167"/>
      <c r="U150" s="167"/>
      <c r="V150" s="167"/>
      <c r="W150" s="167"/>
      <c r="X150" s="167"/>
      <c r="Y150" s="164"/>
      <c r="Z150" s="144"/>
    </row>
    <row r="151" spans="1:26" ht="20.100000000000001" customHeight="1" x14ac:dyDescent="0.15">
      <c r="A151" s="138">
        <f>IF(AND($I149="する",TRIM($I151)=""), 1001, 0)</f>
        <v>0</v>
      </c>
      <c r="B151" s="138"/>
      <c r="C151" s="158"/>
      <c r="D151" s="159">
        <v>2</v>
      </c>
      <c r="E151" s="134" t="s">
        <v>0</v>
      </c>
      <c r="I151" s="85"/>
      <c r="J151" s="86"/>
      <c r="K151" s="86"/>
      <c r="L151" s="86"/>
      <c r="M151" s="86"/>
      <c r="N151" s="164"/>
      <c r="O151" s="164"/>
      <c r="P151" s="164"/>
      <c r="Q151" s="164"/>
      <c r="R151" s="164"/>
      <c r="S151" s="164"/>
      <c r="T151" s="164"/>
      <c r="U151" s="164"/>
      <c r="V151" s="164"/>
      <c r="W151" s="164"/>
      <c r="X151" s="164"/>
      <c r="Y151" s="164"/>
      <c r="Z151" s="163"/>
    </row>
    <row r="152" spans="1:26" ht="20.100000000000001" customHeight="1" x14ac:dyDescent="0.15">
      <c r="A152" s="138"/>
      <c r="B152" s="138"/>
      <c r="C152" s="158"/>
      <c r="D152" s="159"/>
      <c r="E152" s="164"/>
      <c r="F152" s="164"/>
      <c r="G152" s="164"/>
      <c r="H152" s="164"/>
      <c r="I152" s="187" t="s">
        <v>218</v>
      </c>
      <c r="J152" s="167" t="s">
        <v>245</v>
      </c>
      <c r="K152" s="167"/>
      <c r="L152" s="167"/>
      <c r="M152" s="167"/>
      <c r="N152" s="167"/>
      <c r="O152" s="167"/>
      <c r="P152" s="167"/>
      <c r="Q152" s="167"/>
      <c r="R152" s="167"/>
      <c r="S152" s="167"/>
      <c r="T152" s="167"/>
      <c r="U152" s="167"/>
      <c r="V152" s="167"/>
      <c r="W152" s="167"/>
      <c r="X152" s="167"/>
      <c r="Y152" s="167"/>
      <c r="Z152" s="163"/>
    </row>
    <row r="153" spans="1:26" ht="20.100000000000001" customHeight="1" x14ac:dyDescent="0.15">
      <c r="A153" s="138">
        <f>IF(AND($I149="する",TRIM($I153)=""), 1001, 0)</f>
        <v>0</v>
      </c>
      <c r="B153" s="138"/>
      <c r="C153" s="158"/>
      <c r="D153" s="159">
        <v>3</v>
      </c>
      <c r="E153" s="134" t="s">
        <v>1</v>
      </c>
      <c r="I153" s="78"/>
      <c r="J153" s="78"/>
      <c r="K153" s="78"/>
      <c r="L153" s="78"/>
      <c r="M153" s="78"/>
      <c r="N153" s="78"/>
      <c r="O153" s="78"/>
      <c r="P153" s="78"/>
      <c r="Q153" s="78"/>
      <c r="R153" s="78"/>
      <c r="S153" s="78"/>
      <c r="T153" s="78"/>
      <c r="U153" s="78"/>
      <c r="V153" s="78"/>
      <c r="W153" s="78"/>
      <c r="X153" s="78"/>
      <c r="Y153" s="78"/>
      <c r="Z153" s="163"/>
    </row>
    <row r="154" spans="1:26" ht="20.100000000000001" customHeight="1" x14ac:dyDescent="0.15">
      <c r="A154" s="138"/>
      <c r="B154" s="138"/>
      <c r="C154" s="158"/>
      <c r="D154" s="159"/>
      <c r="E154" s="164"/>
      <c r="F154" s="164"/>
      <c r="G154" s="164"/>
      <c r="H154" s="164"/>
      <c r="I154" s="172" t="s">
        <v>218</v>
      </c>
      <c r="J154" s="167" t="s">
        <v>25</v>
      </c>
      <c r="K154" s="167"/>
      <c r="L154" s="167"/>
      <c r="M154" s="167"/>
      <c r="N154" s="167"/>
      <c r="O154" s="167"/>
      <c r="P154" s="167"/>
      <c r="Q154" s="167"/>
      <c r="R154" s="167"/>
      <c r="S154" s="167"/>
      <c r="T154" s="167"/>
      <c r="U154" s="167"/>
      <c r="V154" s="167"/>
      <c r="W154" s="167"/>
      <c r="X154" s="167"/>
      <c r="Y154" s="167"/>
      <c r="Z154" s="163"/>
    </row>
    <row r="155" spans="1:26" ht="20.100000000000001" customHeight="1" x14ac:dyDescent="0.15">
      <c r="A155" s="138"/>
      <c r="B155" s="138"/>
      <c r="C155" s="158"/>
      <c r="D155" s="159">
        <v>4</v>
      </c>
      <c r="E155" s="134" t="s">
        <v>39</v>
      </c>
      <c r="I155" s="77"/>
      <c r="J155" s="77"/>
      <c r="K155" s="77"/>
      <c r="L155" s="77"/>
      <c r="M155" s="77"/>
      <c r="N155" s="77"/>
      <c r="O155" s="77"/>
      <c r="P155" s="77"/>
      <c r="Q155" s="77"/>
      <c r="R155" s="77"/>
      <c r="S155" s="77"/>
      <c r="T155" s="77"/>
      <c r="U155" s="77"/>
      <c r="V155" s="77"/>
      <c r="W155" s="77"/>
      <c r="X155" s="77"/>
      <c r="Y155" s="77"/>
      <c r="Z155" s="163"/>
    </row>
    <row r="156" spans="1:26" ht="20.100000000000001" customHeight="1" x14ac:dyDescent="0.15">
      <c r="A156" s="138"/>
      <c r="B156" s="138"/>
      <c r="C156" s="158"/>
      <c r="D156" s="159"/>
      <c r="E156" s="164"/>
      <c r="F156" s="164"/>
      <c r="G156" s="164"/>
      <c r="H156" s="164"/>
      <c r="I156" s="172" t="s">
        <v>218</v>
      </c>
      <c r="J156" s="167" t="s">
        <v>10</v>
      </c>
      <c r="K156" s="167"/>
      <c r="L156" s="167"/>
      <c r="M156" s="167"/>
      <c r="N156" s="167"/>
      <c r="O156" s="167"/>
      <c r="P156" s="167"/>
      <c r="Q156" s="167"/>
      <c r="R156" s="167"/>
      <c r="S156" s="167"/>
      <c r="T156" s="167"/>
      <c r="U156" s="167"/>
      <c r="V156" s="167"/>
      <c r="W156" s="167"/>
      <c r="X156" s="167"/>
      <c r="Y156" s="167"/>
      <c r="Z156" s="163"/>
    </row>
    <row r="157" spans="1:26" ht="20.100000000000001" customHeight="1" x14ac:dyDescent="0.15">
      <c r="A157" s="138">
        <f>IF(AND($I149="する",TRIM($I157)=""), 1001, 0)</f>
        <v>0</v>
      </c>
      <c r="B157" s="138"/>
      <c r="C157" s="158"/>
      <c r="D157" s="159">
        <v>5</v>
      </c>
      <c r="E157" s="134" t="s">
        <v>40</v>
      </c>
      <c r="I157" s="77"/>
      <c r="J157" s="77"/>
      <c r="K157" s="77"/>
      <c r="L157" s="77"/>
      <c r="M157" s="77"/>
      <c r="N157" s="77"/>
      <c r="O157" s="77"/>
      <c r="P157" s="77"/>
      <c r="Q157" s="77"/>
      <c r="R157" s="77"/>
      <c r="S157" s="77"/>
      <c r="T157" s="77"/>
      <c r="U157" s="77"/>
      <c r="V157" s="77"/>
      <c r="W157" s="77"/>
      <c r="X157" s="77"/>
      <c r="Y157" s="77"/>
      <c r="Z157" s="163"/>
    </row>
    <row r="158" spans="1:26" ht="20.100000000000001" customHeight="1" x14ac:dyDescent="0.15">
      <c r="A158" s="138"/>
      <c r="B158" s="138"/>
      <c r="C158" s="169"/>
      <c r="D158" s="164"/>
      <c r="E158" s="164"/>
      <c r="F158" s="164"/>
      <c r="G158" s="164"/>
      <c r="H158" s="164"/>
      <c r="I158" s="172" t="s">
        <v>218</v>
      </c>
      <c r="J158" s="167" t="s">
        <v>11</v>
      </c>
      <c r="K158" s="167"/>
      <c r="L158" s="167"/>
      <c r="M158" s="167"/>
      <c r="N158" s="167"/>
      <c r="O158" s="167"/>
      <c r="P158" s="167"/>
      <c r="Q158" s="167"/>
      <c r="R158" s="167"/>
      <c r="S158" s="167"/>
      <c r="T158" s="167"/>
      <c r="U158" s="167"/>
      <c r="V158" s="167"/>
      <c r="W158" s="167"/>
      <c r="X158" s="167"/>
      <c r="Y158" s="167"/>
      <c r="Z158" s="163"/>
    </row>
    <row r="159" spans="1:26" ht="20.100000000000001" customHeight="1" x14ac:dyDescent="0.15">
      <c r="A159" s="138">
        <f>IF(AND($I149="する",NOT(AND(TRIM($I159)&lt;&gt;"",ISNUMBER(VALUE(SUBSTITUTE($I159,"-","")))))), 1001, 0)</f>
        <v>0</v>
      </c>
      <c r="B159" s="138"/>
      <c r="C159" s="158"/>
      <c r="D159" s="159">
        <v>6</v>
      </c>
      <c r="E159" s="134" t="s">
        <v>6</v>
      </c>
      <c r="I159" s="77"/>
      <c r="J159" s="77"/>
      <c r="K159" s="77"/>
      <c r="L159" s="77"/>
      <c r="M159" s="77"/>
      <c r="N159" s="164"/>
      <c r="O159" s="164"/>
      <c r="P159" s="164"/>
      <c r="Q159" s="164"/>
      <c r="R159" s="164"/>
      <c r="S159" s="164"/>
      <c r="T159" s="164"/>
      <c r="U159" s="164"/>
      <c r="V159" s="164"/>
      <c r="W159" s="164"/>
      <c r="X159" s="164"/>
      <c r="Y159" s="164"/>
      <c r="Z159" s="163"/>
    </row>
    <row r="160" spans="1:26" ht="20.100000000000001" customHeight="1" x14ac:dyDescent="0.15">
      <c r="A160" s="138"/>
      <c r="B160" s="138"/>
      <c r="C160" s="169"/>
      <c r="D160" s="164"/>
      <c r="E160" s="164"/>
      <c r="F160" s="164"/>
      <c r="G160" s="164"/>
      <c r="H160" s="164"/>
      <c r="I160" s="172" t="s">
        <v>218</v>
      </c>
      <c r="J160" s="167" t="s">
        <v>224</v>
      </c>
      <c r="K160" s="167"/>
      <c r="L160" s="167"/>
      <c r="M160" s="167"/>
      <c r="N160" s="167"/>
      <c r="O160" s="167"/>
      <c r="P160" s="167"/>
      <c r="Q160" s="167"/>
      <c r="R160" s="167"/>
      <c r="S160" s="167"/>
      <c r="T160" s="167"/>
      <c r="U160" s="167"/>
      <c r="V160" s="167"/>
      <c r="W160" s="167"/>
      <c r="X160" s="167"/>
      <c r="Y160" s="167"/>
      <c r="Z160" s="163"/>
    </row>
    <row r="161" spans="1:27" ht="20.100000000000001" customHeight="1" x14ac:dyDescent="0.15">
      <c r="A161" s="138">
        <f>IF(AND($I149="する",AND(TRIM($I161)&lt;&gt;"",NOT(ISNUMBER(VALUE(SUBSTITUTE($I161,"-","")))))), 1001, 0)</f>
        <v>0</v>
      </c>
      <c r="B161" s="138"/>
      <c r="C161" s="158"/>
      <c r="D161" s="159">
        <v>7</v>
      </c>
      <c r="E161" s="134" t="s">
        <v>7</v>
      </c>
      <c r="I161" s="77"/>
      <c r="J161" s="77"/>
      <c r="K161" s="77"/>
      <c r="L161" s="77"/>
      <c r="M161" s="77"/>
      <c r="N161" s="164"/>
      <c r="O161" s="164"/>
      <c r="P161" s="164"/>
      <c r="Q161" s="164"/>
      <c r="R161" s="164"/>
      <c r="S161" s="164"/>
      <c r="T161" s="164"/>
      <c r="U161" s="164"/>
      <c r="V161" s="164"/>
      <c r="W161" s="164"/>
      <c r="X161" s="164"/>
      <c r="Y161" s="164"/>
      <c r="Z161" s="163"/>
    </row>
    <row r="162" spans="1:27" ht="20.100000000000001" customHeight="1" x14ac:dyDescent="0.15">
      <c r="A162" s="138"/>
      <c r="B162" s="138"/>
      <c r="C162" s="169"/>
      <c r="D162" s="164"/>
      <c r="E162" s="164"/>
      <c r="F162" s="164"/>
      <c r="G162" s="164"/>
      <c r="H162" s="164"/>
      <c r="I162" s="172" t="s">
        <v>218</v>
      </c>
      <c r="J162" s="167" t="s">
        <v>224</v>
      </c>
      <c r="K162" s="167"/>
      <c r="L162" s="167"/>
      <c r="M162" s="167"/>
      <c r="N162" s="167"/>
      <c r="O162" s="167"/>
      <c r="P162" s="167"/>
      <c r="Q162" s="167"/>
      <c r="R162" s="167"/>
      <c r="S162" s="167"/>
      <c r="T162" s="167"/>
      <c r="U162" s="167"/>
      <c r="V162" s="167"/>
      <c r="W162" s="167"/>
      <c r="X162" s="167"/>
      <c r="Y162" s="167"/>
      <c r="Z162" s="163"/>
    </row>
    <row r="163" spans="1:27" ht="20.100000000000001" customHeight="1" x14ac:dyDescent="0.15">
      <c r="A163" s="138"/>
      <c r="B163" s="138"/>
      <c r="C163" s="176"/>
      <c r="D163" s="177"/>
      <c r="E163" s="177"/>
      <c r="F163" s="177"/>
      <c r="G163" s="177"/>
      <c r="H163" s="177"/>
      <c r="I163" s="198"/>
      <c r="J163" s="178"/>
      <c r="K163" s="178"/>
      <c r="L163" s="178"/>
      <c r="M163" s="178"/>
      <c r="N163" s="178"/>
      <c r="O163" s="178"/>
      <c r="P163" s="178"/>
      <c r="Q163" s="178"/>
      <c r="R163" s="178"/>
      <c r="S163" s="178"/>
      <c r="T163" s="178"/>
      <c r="U163" s="178"/>
      <c r="V163" s="178"/>
      <c r="W163" s="178"/>
      <c r="X163" s="178"/>
      <c r="Y163" s="178"/>
      <c r="Z163" s="179"/>
    </row>
    <row r="164" spans="1:27" ht="20.100000000000001" customHeight="1" x14ac:dyDescent="0.15">
      <c r="A164" s="138"/>
      <c r="B164" s="138"/>
      <c r="C164" s="164"/>
      <c r="D164" s="164"/>
      <c r="E164" s="164"/>
      <c r="F164" s="164"/>
      <c r="G164" s="164"/>
      <c r="H164" s="164"/>
      <c r="I164" s="165" t="s">
        <v>219</v>
      </c>
      <c r="J164" s="165"/>
      <c r="K164" s="165"/>
      <c r="L164" s="165"/>
      <c r="M164" s="165"/>
      <c r="N164" s="165"/>
      <c r="O164" s="165"/>
      <c r="P164" s="165"/>
      <c r="Q164" s="165"/>
      <c r="R164" s="165"/>
      <c r="S164" s="165"/>
      <c r="T164" s="165"/>
      <c r="U164" s="165"/>
      <c r="V164" s="165"/>
      <c r="W164" s="165"/>
      <c r="X164" s="165"/>
      <c r="Y164" s="165"/>
      <c r="Z164" s="164"/>
    </row>
    <row r="165" spans="1:27" ht="20.100000000000001" customHeight="1" x14ac:dyDescent="0.15">
      <c r="A165" s="138"/>
      <c r="B165" s="138"/>
      <c r="C165" s="164"/>
      <c r="D165" s="164"/>
      <c r="E165" s="164"/>
      <c r="F165" s="164"/>
      <c r="G165" s="164"/>
      <c r="H165" s="164"/>
      <c r="I165" s="164"/>
      <c r="J165" s="165"/>
      <c r="K165" s="165"/>
      <c r="L165" s="165"/>
      <c r="M165" s="199"/>
      <c r="N165" s="164"/>
      <c r="O165" s="200"/>
      <c r="P165" s="164"/>
      <c r="Q165" s="164"/>
      <c r="R165" s="201"/>
      <c r="S165" s="201"/>
      <c r="T165" s="201"/>
      <c r="U165" s="201"/>
      <c r="V165" s="201"/>
      <c r="W165" s="201"/>
      <c r="X165" s="200"/>
      <c r="Y165" s="202"/>
      <c r="Z165" s="202"/>
    </row>
    <row r="166" spans="1:27" ht="20.100000000000001" customHeight="1" x14ac:dyDescent="0.15">
      <c r="A166" s="138"/>
      <c r="B166" s="138"/>
      <c r="C166" s="151" t="s">
        <v>51</v>
      </c>
      <c r="D166" s="152"/>
      <c r="E166" s="152"/>
      <c r="F166" s="152"/>
      <c r="G166" s="152"/>
      <c r="H166" s="152"/>
      <c r="I166" s="153"/>
      <c r="M166" s="181"/>
      <c r="O166" s="202"/>
      <c r="R166" s="203"/>
      <c r="S166" s="203"/>
      <c r="T166" s="203"/>
      <c r="U166" s="203"/>
      <c r="V166" s="203"/>
      <c r="W166" s="203"/>
      <c r="X166" s="149"/>
      <c r="Y166" s="149"/>
      <c r="AA166" s="202"/>
    </row>
    <row r="167" spans="1:27" ht="20.100000000000001" customHeight="1" x14ac:dyDescent="0.15">
      <c r="A167" s="138"/>
      <c r="B167" s="138"/>
      <c r="C167" s="182"/>
      <c r="D167" s="183"/>
      <c r="E167" s="183"/>
      <c r="F167" s="183"/>
      <c r="G167" s="183"/>
      <c r="H167" s="183"/>
      <c r="I167" s="183"/>
      <c r="J167" s="156"/>
      <c r="K167" s="156"/>
      <c r="L167" s="156"/>
      <c r="M167" s="204"/>
      <c r="N167" s="204"/>
      <c r="O167" s="205"/>
      <c r="P167" s="205"/>
      <c r="Q167" s="205"/>
      <c r="R167" s="201"/>
      <c r="S167" s="201"/>
      <c r="T167" s="201"/>
      <c r="U167" s="201"/>
      <c r="V167" s="201"/>
      <c r="W167" s="201"/>
      <c r="Z167" s="157"/>
      <c r="AA167" s="202"/>
    </row>
    <row r="168" spans="1:27" ht="20.100000000000001" customHeight="1" x14ac:dyDescent="0.15">
      <c r="A168" s="138"/>
      <c r="B168" s="138"/>
      <c r="C168" s="158"/>
      <c r="D168" s="159">
        <v>1</v>
      </c>
      <c r="E168" s="164" t="s">
        <v>18</v>
      </c>
      <c r="F168" s="164"/>
      <c r="G168" s="164"/>
      <c r="H168" s="164"/>
      <c r="I168" s="206"/>
      <c r="J168" s="207"/>
      <c r="K168" s="165"/>
      <c r="L168" s="165"/>
      <c r="M168" s="165"/>
      <c r="N168" s="165"/>
      <c r="O168" s="165"/>
      <c r="P168" s="165"/>
      <c r="Q168" s="165"/>
      <c r="R168" s="165"/>
      <c r="S168" s="165"/>
      <c r="T168" s="165"/>
      <c r="U168" s="165"/>
      <c r="V168" s="165"/>
      <c r="W168" s="165"/>
      <c r="X168" s="165"/>
      <c r="Y168" s="165"/>
      <c r="Z168" s="144"/>
    </row>
    <row r="169" spans="1:27" ht="20.100000000000001" customHeight="1" x14ac:dyDescent="0.15">
      <c r="A169" s="138"/>
      <c r="B169" s="138"/>
      <c r="C169" s="158"/>
      <c r="E169" s="208" t="s">
        <v>41</v>
      </c>
      <c r="F169" s="209"/>
      <c r="G169" s="209"/>
      <c r="H169" s="210"/>
      <c r="I169" s="54"/>
      <c r="J169" s="79"/>
      <c r="K169" s="79"/>
      <c r="L169" s="79"/>
      <c r="M169" s="80"/>
      <c r="Z169" s="144"/>
    </row>
    <row r="170" spans="1:27" ht="20.100000000000001" customHeight="1" x14ac:dyDescent="0.15">
      <c r="A170" s="138"/>
      <c r="B170" s="138"/>
      <c r="C170" s="158"/>
      <c r="D170" s="159"/>
      <c r="E170" s="211" t="s">
        <v>42</v>
      </c>
      <c r="F170" s="212"/>
      <c r="G170" s="212"/>
      <c r="H170" s="213"/>
      <c r="I170" s="34"/>
      <c r="J170" s="81"/>
      <c r="K170" s="81"/>
      <c r="L170" s="81"/>
      <c r="M170" s="82"/>
      <c r="Z170" s="144"/>
    </row>
    <row r="171" spans="1:27" ht="20.100000000000001" customHeight="1" x14ac:dyDescent="0.15">
      <c r="A171" s="138"/>
      <c r="B171" s="138"/>
      <c r="C171" s="158"/>
      <c r="D171" s="159"/>
      <c r="E171" s="214" t="s">
        <v>43</v>
      </c>
      <c r="F171" s="215"/>
      <c r="G171" s="215"/>
      <c r="H171" s="216"/>
      <c r="I171" s="34"/>
      <c r="J171" s="81"/>
      <c r="K171" s="81"/>
      <c r="L171" s="81"/>
      <c r="M171" s="82"/>
      <c r="Z171" s="144"/>
    </row>
    <row r="172" spans="1:27" ht="20.100000000000001" customHeight="1" x14ac:dyDescent="0.15">
      <c r="A172" s="138"/>
      <c r="B172" s="138"/>
      <c r="C172" s="158"/>
      <c r="D172" s="159"/>
      <c r="E172" s="211" t="s">
        <v>44</v>
      </c>
      <c r="F172" s="212"/>
      <c r="G172" s="212"/>
      <c r="H172" s="213"/>
      <c r="I172" s="217">
        <f>I169+I170+I171</f>
        <v>0</v>
      </c>
      <c r="J172" s="218"/>
      <c r="K172" s="218"/>
      <c r="L172" s="218"/>
      <c r="M172" s="219"/>
      <c r="Z172" s="144"/>
    </row>
    <row r="173" spans="1:27" ht="20.100000000000001" customHeight="1" x14ac:dyDescent="0.15">
      <c r="A173" s="138"/>
      <c r="B173" s="138"/>
      <c r="C173" s="158"/>
      <c r="D173" s="159"/>
      <c r="E173" s="220" t="s">
        <v>45</v>
      </c>
      <c r="F173" s="221"/>
      <c r="G173" s="221"/>
      <c r="H173" s="222"/>
      <c r="I173" s="58"/>
      <c r="J173" s="83"/>
      <c r="K173" s="83"/>
      <c r="L173" s="83"/>
      <c r="M173" s="84"/>
      <c r="Z173" s="144"/>
    </row>
    <row r="174" spans="1:27" ht="20.100000000000001" customHeight="1" x14ac:dyDescent="0.15">
      <c r="A174" s="138"/>
      <c r="B174" s="138"/>
      <c r="C174" s="158"/>
      <c r="D174" s="159"/>
      <c r="E174" s="223" t="s">
        <v>46</v>
      </c>
      <c r="F174" s="224"/>
      <c r="G174" s="225"/>
      <c r="H174" s="226"/>
      <c r="I174" s="227"/>
      <c r="J174" s="226"/>
      <c r="K174" s="226"/>
      <c r="L174" s="226"/>
      <c r="Z174" s="144"/>
    </row>
    <row r="175" spans="1:27" ht="20.100000000000001" customHeight="1" x14ac:dyDescent="0.15">
      <c r="A175" s="138"/>
      <c r="B175" s="138"/>
      <c r="C175" s="176"/>
      <c r="D175" s="177"/>
      <c r="E175" s="177"/>
      <c r="F175" s="177"/>
      <c r="G175" s="177"/>
      <c r="H175" s="177"/>
      <c r="I175" s="198"/>
      <c r="J175" s="178"/>
      <c r="K175" s="178"/>
      <c r="L175" s="178"/>
      <c r="M175" s="178"/>
      <c r="N175" s="178"/>
      <c r="O175" s="178"/>
      <c r="P175" s="178"/>
      <c r="Q175" s="178"/>
      <c r="R175" s="178"/>
      <c r="S175" s="178"/>
      <c r="T175" s="178"/>
      <c r="U175" s="178"/>
      <c r="V175" s="178"/>
      <c r="W175" s="178"/>
      <c r="X175" s="149"/>
      <c r="Y175" s="149"/>
      <c r="Z175" s="179"/>
    </row>
    <row r="176" spans="1:27" ht="20.100000000000001" customHeight="1" x14ac:dyDescent="0.15">
      <c r="A176" s="138"/>
      <c r="B176" s="138"/>
      <c r="C176" s="164"/>
      <c r="D176" s="164"/>
      <c r="E176" s="164"/>
      <c r="F176" s="164"/>
      <c r="G176" s="164"/>
      <c r="H176" s="164"/>
      <c r="I176" s="175"/>
      <c r="J176" s="165"/>
      <c r="K176" s="165"/>
      <c r="L176" s="165"/>
      <c r="M176" s="165"/>
      <c r="N176" s="165"/>
      <c r="O176" s="165"/>
      <c r="P176" s="165"/>
      <c r="Q176" s="165"/>
      <c r="R176" s="165"/>
      <c r="S176" s="165"/>
      <c r="T176" s="165"/>
      <c r="U176" s="165"/>
      <c r="V176" s="165"/>
      <c r="W176" s="165"/>
      <c r="Z176" s="164"/>
    </row>
    <row r="177" spans="1:27" ht="20.100000000000001" customHeight="1" x14ac:dyDescent="0.15">
      <c r="A177" s="138"/>
      <c r="B177" s="138"/>
      <c r="C177" s="164"/>
      <c r="D177" s="164"/>
      <c r="E177" s="164"/>
      <c r="F177" s="164"/>
      <c r="G177" s="164"/>
      <c r="H177" s="164"/>
      <c r="I177" s="164"/>
      <c r="J177" s="165"/>
      <c r="K177" s="228"/>
      <c r="L177" s="228"/>
      <c r="M177" s="165"/>
      <c r="N177" s="228"/>
      <c r="O177" s="165"/>
      <c r="P177" s="165"/>
      <c r="Q177" s="165"/>
      <c r="R177" s="165"/>
      <c r="S177" s="165"/>
      <c r="T177" s="165"/>
      <c r="U177" s="165"/>
      <c r="V177" s="165"/>
      <c r="W177" s="165"/>
      <c r="X177" s="165"/>
      <c r="Y177" s="165"/>
      <c r="Z177" s="228"/>
      <c r="AA177" s="164"/>
    </row>
    <row r="178" spans="1:27" ht="20.100000000000001" customHeight="1" x14ac:dyDescent="0.15">
      <c r="A178" s="138"/>
      <c r="B178" s="138"/>
      <c r="C178" s="151" t="s">
        <v>201</v>
      </c>
      <c r="D178" s="152"/>
      <c r="E178" s="152"/>
      <c r="F178" s="152"/>
      <c r="G178" s="152"/>
      <c r="H178" s="153"/>
      <c r="I178" s="148"/>
      <c r="J178" s="149"/>
      <c r="K178" s="203"/>
      <c r="L178" s="203"/>
      <c r="M178" s="149"/>
      <c r="N178" s="203"/>
      <c r="O178" s="149"/>
      <c r="P178" s="149"/>
      <c r="Q178" s="149"/>
      <c r="R178" s="149"/>
      <c r="S178" s="149"/>
      <c r="T178" s="149"/>
      <c r="U178" s="149"/>
      <c r="V178" s="149"/>
      <c r="W178" s="149"/>
      <c r="X178" s="149"/>
      <c r="Y178" s="149"/>
      <c r="Z178" s="203"/>
    </row>
    <row r="179" spans="1:27" ht="20.100000000000001" customHeight="1" x14ac:dyDescent="0.15">
      <c r="A179" s="138"/>
      <c r="B179" s="138"/>
      <c r="C179" s="229"/>
      <c r="D179" s="230"/>
      <c r="E179" s="230"/>
      <c r="F179" s="230"/>
      <c r="G179" s="230"/>
      <c r="H179" s="230"/>
      <c r="I179" s="140"/>
      <c r="J179" s="140"/>
      <c r="K179" s="231"/>
      <c r="L179" s="231"/>
      <c r="M179" s="140"/>
      <c r="N179" s="231"/>
      <c r="O179" s="140"/>
      <c r="P179" s="140"/>
      <c r="Z179" s="231"/>
      <c r="AA179" s="143"/>
    </row>
    <row r="180" spans="1:27" ht="20.100000000000001" customHeight="1" x14ac:dyDescent="0.15">
      <c r="A180" s="138"/>
      <c r="B180" s="232"/>
      <c r="C180" s="230"/>
      <c r="D180" s="233" t="s">
        <v>59</v>
      </c>
      <c r="E180" s="234"/>
      <c r="F180" s="234"/>
      <c r="G180" s="234"/>
      <c r="H180" s="234"/>
      <c r="I180" s="149"/>
      <c r="J180" s="149"/>
      <c r="K180" s="203"/>
      <c r="L180" s="203"/>
      <c r="M180" s="149"/>
      <c r="O180" s="149"/>
      <c r="Z180" s="235"/>
    </row>
    <row r="181" spans="1:27" ht="20.100000000000001" customHeight="1" x14ac:dyDescent="0.15">
      <c r="A181" s="138"/>
      <c r="B181" s="232"/>
      <c r="C181" s="236"/>
      <c r="D181" s="237"/>
      <c r="E181" s="238" t="s">
        <v>19</v>
      </c>
      <c r="F181" s="238"/>
      <c r="G181" s="238"/>
      <c r="H181" s="238"/>
      <c r="I181" s="238"/>
      <c r="J181" s="239"/>
      <c r="K181" s="240" t="s">
        <v>31</v>
      </c>
      <c r="L181" s="241"/>
      <c r="M181" s="242"/>
      <c r="N181" s="243"/>
      <c r="O181" s="237"/>
      <c r="P181" s="244" t="s">
        <v>19</v>
      </c>
      <c r="Q181" s="244"/>
      <c r="R181" s="244"/>
      <c r="S181" s="245" t="s">
        <v>31</v>
      </c>
      <c r="T181" s="246"/>
      <c r="U181" s="246"/>
      <c r="V181" s="246"/>
      <c r="W181" s="246"/>
      <c r="X181" s="246"/>
      <c r="Y181" s="247"/>
      <c r="Z181" s="235"/>
    </row>
    <row r="182" spans="1:27" ht="20.100000000000001" customHeight="1" x14ac:dyDescent="0.15">
      <c r="A182" s="138"/>
      <c r="B182" s="232"/>
      <c r="C182" s="236"/>
      <c r="D182" s="248">
        <v>1</v>
      </c>
      <c r="E182" s="249" t="s">
        <v>74</v>
      </c>
      <c r="F182" s="250"/>
      <c r="G182" s="250"/>
      <c r="H182" s="250"/>
      <c r="I182" s="250"/>
      <c r="J182" s="251"/>
      <c r="K182" s="71"/>
      <c r="L182" s="72"/>
      <c r="M182" s="73"/>
      <c r="N182" s="243"/>
      <c r="O182" s="252">
        <v>34</v>
      </c>
      <c r="P182" s="253" t="s">
        <v>101</v>
      </c>
      <c r="Q182" s="249" t="s">
        <v>216</v>
      </c>
      <c r="R182" s="250"/>
      <c r="S182" s="104"/>
      <c r="T182" s="72"/>
      <c r="U182" s="72"/>
      <c r="V182" s="72"/>
      <c r="W182" s="72"/>
      <c r="X182" s="72"/>
      <c r="Y182" s="105"/>
      <c r="Z182" s="235"/>
    </row>
    <row r="183" spans="1:27" ht="20.100000000000001" customHeight="1" x14ac:dyDescent="0.15">
      <c r="A183" s="138"/>
      <c r="B183" s="232"/>
      <c r="C183" s="236"/>
      <c r="D183" s="254">
        <v>2</v>
      </c>
      <c r="E183" s="255" t="s">
        <v>75</v>
      </c>
      <c r="F183" s="256"/>
      <c r="G183" s="256"/>
      <c r="H183" s="256"/>
      <c r="I183" s="256"/>
      <c r="J183" s="257"/>
      <c r="K183" s="74"/>
      <c r="L183" s="75"/>
      <c r="M183" s="76"/>
      <c r="N183" s="243"/>
      <c r="O183" s="258">
        <f t="shared" ref="O183:O199" si="0">O182+1</f>
        <v>35</v>
      </c>
      <c r="P183" s="259"/>
      <c r="Q183" s="255" t="s">
        <v>90</v>
      </c>
      <c r="R183" s="256"/>
      <c r="S183" s="106"/>
      <c r="T183" s="75"/>
      <c r="U183" s="75"/>
      <c r="V183" s="75"/>
      <c r="W183" s="75"/>
      <c r="X183" s="75"/>
      <c r="Y183" s="107"/>
      <c r="Z183" s="235"/>
    </row>
    <row r="184" spans="1:27" ht="20.100000000000001" customHeight="1" x14ac:dyDescent="0.15">
      <c r="A184" s="138"/>
      <c r="B184" s="232"/>
      <c r="C184" s="236"/>
      <c r="D184" s="254">
        <f>D183+1</f>
        <v>3</v>
      </c>
      <c r="E184" s="255" t="s">
        <v>76</v>
      </c>
      <c r="F184" s="256"/>
      <c r="G184" s="256"/>
      <c r="H184" s="256"/>
      <c r="I184" s="256"/>
      <c r="J184" s="257"/>
      <c r="K184" s="74"/>
      <c r="L184" s="75"/>
      <c r="M184" s="76"/>
      <c r="N184" s="243"/>
      <c r="O184" s="258">
        <f t="shared" si="0"/>
        <v>36</v>
      </c>
      <c r="P184" s="259"/>
      <c r="Q184" s="255" t="s">
        <v>107</v>
      </c>
      <c r="R184" s="256"/>
      <c r="S184" s="106"/>
      <c r="T184" s="75"/>
      <c r="U184" s="75"/>
      <c r="V184" s="75"/>
      <c r="W184" s="75"/>
      <c r="X184" s="75"/>
      <c r="Y184" s="107"/>
      <c r="Z184" s="235"/>
    </row>
    <row r="185" spans="1:27" ht="20.100000000000001" customHeight="1" x14ac:dyDescent="0.15">
      <c r="A185" s="138"/>
      <c r="B185" s="232"/>
      <c r="C185" s="236"/>
      <c r="D185" s="254">
        <f t="shared" ref="D185:D210" si="1">D184+1</f>
        <v>4</v>
      </c>
      <c r="E185" s="255" t="s">
        <v>77</v>
      </c>
      <c r="F185" s="256"/>
      <c r="G185" s="256"/>
      <c r="H185" s="256"/>
      <c r="I185" s="256"/>
      <c r="J185" s="257"/>
      <c r="K185" s="74"/>
      <c r="L185" s="75"/>
      <c r="M185" s="76"/>
      <c r="N185" s="243"/>
      <c r="O185" s="258">
        <f t="shared" si="0"/>
        <v>37</v>
      </c>
      <c r="P185" s="259"/>
      <c r="Q185" s="255" t="s">
        <v>108</v>
      </c>
      <c r="R185" s="256"/>
      <c r="S185" s="106"/>
      <c r="T185" s="75"/>
      <c r="U185" s="75"/>
      <c r="V185" s="75"/>
      <c r="W185" s="75"/>
      <c r="X185" s="75"/>
      <c r="Y185" s="107"/>
      <c r="Z185" s="235"/>
    </row>
    <row r="186" spans="1:27" ht="20.100000000000001" customHeight="1" x14ac:dyDescent="0.15">
      <c r="A186" s="138"/>
      <c r="B186" s="232"/>
      <c r="C186" s="236"/>
      <c r="D186" s="254">
        <f t="shared" si="1"/>
        <v>5</v>
      </c>
      <c r="E186" s="255" t="s">
        <v>57</v>
      </c>
      <c r="F186" s="256"/>
      <c r="G186" s="256"/>
      <c r="H186" s="256"/>
      <c r="I186" s="256"/>
      <c r="J186" s="257"/>
      <c r="K186" s="74"/>
      <c r="L186" s="75"/>
      <c r="M186" s="76"/>
      <c r="N186" s="243"/>
      <c r="O186" s="258">
        <f t="shared" si="0"/>
        <v>38</v>
      </c>
      <c r="P186" s="259"/>
      <c r="Q186" s="255" t="s">
        <v>109</v>
      </c>
      <c r="R186" s="256"/>
      <c r="S186" s="106"/>
      <c r="T186" s="75"/>
      <c r="U186" s="75"/>
      <c r="V186" s="75"/>
      <c r="W186" s="75"/>
      <c r="X186" s="75"/>
      <c r="Y186" s="107"/>
      <c r="Z186" s="235"/>
    </row>
    <row r="187" spans="1:27" ht="20.100000000000001" customHeight="1" x14ac:dyDescent="0.15">
      <c r="A187" s="138"/>
      <c r="B187" s="232"/>
      <c r="C187" s="236"/>
      <c r="D187" s="254">
        <f t="shared" si="1"/>
        <v>6</v>
      </c>
      <c r="E187" s="255" t="s">
        <v>78</v>
      </c>
      <c r="F187" s="256"/>
      <c r="G187" s="256"/>
      <c r="H187" s="256"/>
      <c r="I187" s="256"/>
      <c r="J187" s="257"/>
      <c r="K187" s="74"/>
      <c r="L187" s="75"/>
      <c r="M187" s="76"/>
      <c r="N187" s="243"/>
      <c r="O187" s="258">
        <f t="shared" si="0"/>
        <v>39</v>
      </c>
      <c r="P187" s="259"/>
      <c r="Q187" s="255" t="s">
        <v>110</v>
      </c>
      <c r="R187" s="256"/>
      <c r="S187" s="106"/>
      <c r="T187" s="75"/>
      <c r="U187" s="75"/>
      <c r="V187" s="75"/>
      <c r="W187" s="75"/>
      <c r="X187" s="75"/>
      <c r="Y187" s="107"/>
      <c r="Z187" s="235"/>
    </row>
    <row r="188" spans="1:27" ht="20.100000000000001" customHeight="1" x14ac:dyDescent="0.15">
      <c r="A188" s="138"/>
      <c r="B188" s="232"/>
      <c r="C188" s="236"/>
      <c r="D188" s="254">
        <f t="shared" si="1"/>
        <v>7</v>
      </c>
      <c r="E188" s="255" t="s">
        <v>79</v>
      </c>
      <c r="F188" s="256"/>
      <c r="G188" s="256"/>
      <c r="H188" s="256"/>
      <c r="I188" s="256"/>
      <c r="J188" s="257"/>
      <c r="K188" s="74"/>
      <c r="L188" s="75"/>
      <c r="M188" s="76"/>
      <c r="N188" s="243"/>
      <c r="O188" s="258">
        <f t="shared" si="0"/>
        <v>40</v>
      </c>
      <c r="P188" s="259"/>
      <c r="Q188" s="255" t="s">
        <v>111</v>
      </c>
      <c r="R188" s="256"/>
      <c r="S188" s="106"/>
      <c r="T188" s="75"/>
      <c r="U188" s="75"/>
      <c r="V188" s="75"/>
      <c r="W188" s="75"/>
      <c r="X188" s="75"/>
      <c r="Y188" s="107"/>
      <c r="Z188" s="235"/>
    </row>
    <row r="189" spans="1:27" ht="20.100000000000001" customHeight="1" x14ac:dyDescent="0.15">
      <c r="A189" s="138"/>
      <c r="B189" s="232"/>
      <c r="C189" s="236"/>
      <c r="D189" s="254">
        <f t="shared" si="1"/>
        <v>8</v>
      </c>
      <c r="E189" s="255" t="s">
        <v>80</v>
      </c>
      <c r="F189" s="256"/>
      <c r="G189" s="256"/>
      <c r="H189" s="256"/>
      <c r="I189" s="256"/>
      <c r="J189" s="257"/>
      <c r="K189" s="74"/>
      <c r="L189" s="75"/>
      <c r="M189" s="76"/>
      <c r="N189" s="243"/>
      <c r="O189" s="258">
        <f t="shared" si="0"/>
        <v>41</v>
      </c>
      <c r="P189" s="259"/>
      <c r="Q189" s="255" t="s">
        <v>112</v>
      </c>
      <c r="R189" s="256"/>
      <c r="S189" s="106"/>
      <c r="T189" s="75"/>
      <c r="U189" s="75"/>
      <c r="V189" s="75"/>
      <c r="W189" s="75"/>
      <c r="X189" s="75"/>
      <c r="Y189" s="107"/>
      <c r="Z189" s="235"/>
    </row>
    <row r="190" spans="1:27" ht="20.100000000000001" customHeight="1" x14ac:dyDescent="0.15">
      <c r="A190" s="138"/>
      <c r="B190" s="232"/>
      <c r="C190" s="236"/>
      <c r="D190" s="254">
        <f t="shared" si="1"/>
        <v>9</v>
      </c>
      <c r="E190" s="255" t="s">
        <v>52</v>
      </c>
      <c r="F190" s="256"/>
      <c r="G190" s="256"/>
      <c r="H190" s="256"/>
      <c r="I190" s="256"/>
      <c r="J190" s="257"/>
      <c r="K190" s="74"/>
      <c r="L190" s="75"/>
      <c r="M190" s="76"/>
      <c r="N190" s="243"/>
      <c r="O190" s="258">
        <f t="shared" si="0"/>
        <v>42</v>
      </c>
      <c r="P190" s="259"/>
      <c r="Q190" s="255" t="s">
        <v>175</v>
      </c>
      <c r="R190" s="256"/>
      <c r="S190" s="106"/>
      <c r="T190" s="75"/>
      <c r="U190" s="75"/>
      <c r="V190" s="75"/>
      <c r="W190" s="75"/>
      <c r="X190" s="75"/>
      <c r="Y190" s="107"/>
      <c r="Z190" s="235"/>
    </row>
    <row r="191" spans="1:27" ht="20.100000000000001" customHeight="1" x14ac:dyDescent="0.15">
      <c r="A191" s="138"/>
      <c r="B191" s="232"/>
      <c r="C191" s="236"/>
      <c r="D191" s="254">
        <f t="shared" si="1"/>
        <v>10</v>
      </c>
      <c r="E191" s="255" t="s">
        <v>53</v>
      </c>
      <c r="F191" s="256"/>
      <c r="G191" s="256"/>
      <c r="H191" s="256"/>
      <c r="I191" s="256"/>
      <c r="J191" s="257"/>
      <c r="K191" s="74"/>
      <c r="L191" s="75"/>
      <c r="M191" s="76"/>
      <c r="N191" s="243"/>
      <c r="O191" s="258">
        <f t="shared" si="0"/>
        <v>43</v>
      </c>
      <c r="P191" s="259"/>
      <c r="Q191" s="255" t="s">
        <v>176</v>
      </c>
      <c r="R191" s="256"/>
      <c r="S191" s="106"/>
      <c r="T191" s="75"/>
      <c r="U191" s="75"/>
      <c r="V191" s="75"/>
      <c r="W191" s="75"/>
      <c r="X191" s="75"/>
      <c r="Y191" s="107"/>
      <c r="Z191" s="235"/>
    </row>
    <row r="192" spans="1:27" ht="20.100000000000001" customHeight="1" x14ac:dyDescent="0.15">
      <c r="A192" s="138"/>
      <c r="B192" s="232"/>
      <c r="C192" s="236"/>
      <c r="D192" s="254">
        <f t="shared" si="1"/>
        <v>11</v>
      </c>
      <c r="E192" s="255" t="s">
        <v>54</v>
      </c>
      <c r="F192" s="256"/>
      <c r="G192" s="256"/>
      <c r="H192" s="256"/>
      <c r="I192" s="256"/>
      <c r="J192" s="257"/>
      <c r="K192" s="74"/>
      <c r="L192" s="75"/>
      <c r="M192" s="76"/>
      <c r="N192" s="243"/>
      <c r="O192" s="258">
        <f t="shared" si="0"/>
        <v>44</v>
      </c>
      <c r="P192" s="259"/>
      <c r="Q192" s="255" t="s">
        <v>113</v>
      </c>
      <c r="R192" s="256"/>
      <c r="S192" s="106"/>
      <c r="T192" s="75"/>
      <c r="U192" s="75"/>
      <c r="V192" s="75"/>
      <c r="W192" s="75"/>
      <c r="X192" s="75"/>
      <c r="Y192" s="107"/>
      <c r="Z192" s="235"/>
    </row>
    <row r="193" spans="1:26" ht="20.100000000000001" customHeight="1" x14ac:dyDescent="0.15">
      <c r="A193" s="138"/>
      <c r="B193" s="232"/>
      <c r="C193" s="236"/>
      <c r="D193" s="260">
        <f t="shared" si="1"/>
        <v>12</v>
      </c>
      <c r="E193" s="261" t="s">
        <v>93</v>
      </c>
      <c r="F193" s="262"/>
      <c r="G193" s="262"/>
      <c r="H193" s="262"/>
      <c r="I193" s="262"/>
      <c r="J193" s="263"/>
      <c r="K193" s="108"/>
      <c r="L193" s="109"/>
      <c r="M193" s="110"/>
      <c r="N193" s="243"/>
      <c r="O193" s="258">
        <f t="shared" si="0"/>
        <v>45</v>
      </c>
      <c r="P193" s="259"/>
      <c r="Q193" s="255" t="s">
        <v>114</v>
      </c>
      <c r="R193" s="256"/>
      <c r="S193" s="106"/>
      <c r="T193" s="75"/>
      <c r="U193" s="75"/>
      <c r="V193" s="75"/>
      <c r="W193" s="75"/>
      <c r="X193" s="75"/>
      <c r="Y193" s="107"/>
      <c r="Z193" s="235"/>
    </row>
    <row r="194" spans="1:26" ht="20.100000000000001" customHeight="1" x14ac:dyDescent="0.15">
      <c r="A194" s="138"/>
      <c r="B194" s="232"/>
      <c r="C194" s="236"/>
      <c r="D194" s="252">
        <f t="shared" si="1"/>
        <v>13</v>
      </c>
      <c r="E194" s="264" t="s">
        <v>212</v>
      </c>
      <c r="F194" s="249" t="s">
        <v>129</v>
      </c>
      <c r="G194" s="250"/>
      <c r="H194" s="250"/>
      <c r="I194" s="250"/>
      <c r="J194" s="251"/>
      <c r="K194" s="71"/>
      <c r="L194" s="72"/>
      <c r="M194" s="73"/>
      <c r="N194" s="243"/>
      <c r="O194" s="258">
        <f t="shared" si="0"/>
        <v>46</v>
      </c>
      <c r="P194" s="259"/>
      <c r="Q194" s="255" t="s">
        <v>115</v>
      </c>
      <c r="R194" s="256"/>
      <c r="S194" s="106"/>
      <c r="T194" s="75"/>
      <c r="U194" s="75"/>
      <c r="V194" s="75"/>
      <c r="W194" s="75"/>
      <c r="X194" s="75"/>
      <c r="Y194" s="107"/>
      <c r="Z194" s="235"/>
    </row>
    <row r="195" spans="1:26" ht="20.100000000000001" customHeight="1" x14ac:dyDescent="0.15">
      <c r="A195" s="138"/>
      <c r="B195" s="232"/>
      <c r="C195" s="236"/>
      <c r="D195" s="254">
        <f t="shared" si="1"/>
        <v>14</v>
      </c>
      <c r="E195" s="265"/>
      <c r="F195" s="255" t="s">
        <v>94</v>
      </c>
      <c r="G195" s="256"/>
      <c r="H195" s="256"/>
      <c r="I195" s="256"/>
      <c r="J195" s="257"/>
      <c r="K195" s="74"/>
      <c r="L195" s="75"/>
      <c r="M195" s="76"/>
      <c r="N195" s="243"/>
      <c r="O195" s="258">
        <f t="shared" si="0"/>
        <v>47</v>
      </c>
      <c r="P195" s="259"/>
      <c r="Q195" s="255" t="s">
        <v>116</v>
      </c>
      <c r="R195" s="256"/>
      <c r="S195" s="106"/>
      <c r="T195" s="75"/>
      <c r="U195" s="75"/>
      <c r="V195" s="75"/>
      <c r="W195" s="75"/>
      <c r="X195" s="75"/>
      <c r="Y195" s="107"/>
      <c r="Z195" s="235"/>
    </row>
    <row r="196" spans="1:26" ht="20.100000000000001" customHeight="1" x14ac:dyDescent="0.15">
      <c r="A196" s="138"/>
      <c r="B196" s="232"/>
      <c r="C196" s="236"/>
      <c r="D196" s="258">
        <f t="shared" si="1"/>
        <v>15</v>
      </c>
      <c r="E196" s="265"/>
      <c r="F196" s="255" t="s">
        <v>58</v>
      </c>
      <c r="G196" s="256"/>
      <c r="H196" s="256"/>
      <c r="I196" s="256"/>
      <c r="J196" s="257"/>
      <c r="K196" s="74"/>
      <c r="L196" s="75"/>
      <c r="M196" s="76"/>
      <c r="N196" s="243"/>
      <c r="O196" s="266">
        <f t="shared" si="0"/>
        <v>48</v>
      </c>
      <c r="P196" s="259"/>
      <c r="Q196" s="255" t="s">
        <v>117</v>
      </c>
      <c r="R196" s="256"/>
      <c r="S196" s="106"/>
      <c r="T196" s="75"/>
      <c r="U196" s="75"/>
      <c r="V196" s="75"/>
      <c r="W196" s="75"/>
      <c r="X196" s="75"/>
      <c r="Y196" s="107"/>
      <c r="Z196" s="235"/>
    </row>
    <row r="197" spans="1:26" ht="20.100000000000001" customHeight="1" x14ac:dyDescent="0.15">
      <c r="A197" s="138"/>
      <c r="B197" s="232"/>
      <c r="C197" s="236"/>
      <c r="D197" s="267">
        <f t="shared" si="1"/>
        <v>16</v>
      </c>
      <c r="E197" s="265"/>
      <c r="F197" s="255" t="s">
        <v>95</v>
      </c>
      <c r="G197" s="256"/>
      <c r="H197" s="256"/>
      <c r="I197" s="256"/>
      <c r="J197" s="257"/>
      <c r="K197" s="74"/>
      <c r="L197" s="75"/>
      <c r="M197" s="76"/>
      <c r="N197" s="243"/>
      <c r="O197" s="266">
        <f t="shared" si="0"/>
        <v>49</v>
      </c>
      <c r="P197" s="268"/>
      <c r="Q197" s="261" t="s">
        <v>118</v>
      </c>
      <c r="R197" s="262"/>
      <c r="S197" s="123"/>
      <c r="T197" s="109"/>
      <c r="U197" s="109"/>
      <c r="V197" s="109"/>
      <c r="W197" s="109"/>
      <c r="X197" s="109"/>
      <c r="Y197" s="124"/>
      <c r="Z197" s="235"/>
    </row>
    <row r="198" spans="1:26" ht="20.100000000000001" customHeight="1" x14ac:dyDescent="0.15">
      <c r="A198" s="138"/>
      <c r="B198" s="232"/>
      <c r="C198" s="236"/>
      <c r="D198" s="258">
        <f t="shared" si="1"/>
        <v>17</v>
      </c>
      <c r="E198" s="265"/>
      <c r="F198" s="255" t="s">
        <v>96</v>
      </c>
      <c r="G198" s="256"/>
      <c r="H198" s="256"/>
      <c r="I198" s="256"/>
      <c r="J198" s="257"/>
      <c r="K198" s="74"/>
      <c r="L198" s="75"/>
      <c r="M198" s="76"/>
      <c r="N198" s="243"/>
      <c r="O198" s="252">
        <f t="shared" si="0"/>
        <v>50</v>
      </c>
      <c r="P198" s="249" t="s">
        <v>119</v>
      </c>
      <c r="Q198" s="250"/>
      <c r="R198" s="250"/>
      <c r="S198" s="104"/>
      <c r="T198" s="72"/>
      <c r="U198" s="72"/>
      <c r="V198" s="72"/>
      <c r="W198" s="72"/>
      <c r="X198" s="72"/>
      <c r="Y198" s="105"/>
      <c r="Z198" s="235"/>
    </row>
    <row r="199" spans="1:26" ht="20.100000000000001" customHeight="1" x14ac:dyDescent="0.15">
      <c r="A199" s="138"/>
      <c r="B199" s="232"/>
      <c r="C199" s="236"/>
      <c r="D199" s="258">
        <f t="shared" si="1"/>
        <v>18</v>
      </c>
      <c r="E199" s="265"/>
      <c r="F199" s="255" t="s">
        <v>97</v>
      </c>
      <c r="G199" s="256"/>
      <c r="H199" s="256"/>
      <c r="I199" s="256"/>
      <c r="J199" s="257"/>
      <c r="K199" s="74"/>
      <c r="L199" s="75"/>
      <c r="M199" s="76"/>
      <c r="N199" s="143"/>
      <c r="O199" s="258">
        <f t="shared" si="0"/>
        <v>51</v>
      </c>
      <c r="P199" s="255" t="s">
        <v>120</v>
      </c>
      <c r="Q199" s="256"/>
      <c r="R199" s="256"/>
      <c r="S199" s="106"/>
      <c r="T199" s="75"/>
      <c r="U199" s="75"/>
      <c r="V199" s="75"/>
      <c r="W199" s="75"/>
      <c r="X199" s="75"/>
      <c r="Y199" s="107"/>
      <c r="Z199" s="235"/>
    </row>
    <row r="200" spans="1:26" ht="30" customHeight="1" x14ac:dyDescent="0.15">
      <c r="A200" s="138"/>
      <c r="B200" s="232"/>
      <c r="C200" s="236"/>
      <c r="D200" s="258">
        <f t="shared" si="1"/>
        <v>19</v>
      </c>
      <c r="E200" s="265"/>
      <c r="F200" s="269" t="s">
        <v>98</v>
      </c>
      <c r="G200" s="270"/>
      <c r="H200" s="270"/>
      <c r="I200" s="270"/>
      <c r="J200" s="271"/>
      <c r="K200" s="74"/>
      <c r="L200" s="75"/>
      <c r="M200" s="76"/>
      <c r="N200" s="243"/>
      <c r="O200" s="267">
        <f t="shared" ref="O200:O214" si="2">O199+1</f>
        <v>52</v>
      </c>
      <c r="P200" s="255" t="s">
        <v>121</v>
      </c>
      <c r="Q200" s="256"/>
      <c r="R200" s="256"/>
      <c r="S200" s="106"/>
      <c r="T200" s="75"/>
      <c r="U200" s="75"/>
      <c r="V200" s="75"/>
      <c r="W200" s="75"/>
      <c r="X200" s="75"/>
      <c r="Y200" s="107"/>
      <c r="Z200" s="235"/>
    </row>
    <row r="201" spans="1:26" ht="20.100000000000001" customHeight="1" x14ac:dyDescent="0.15">
      <c r="A201" s="138"/>
      <c r="B201" s="232"/>
      <c r="C201" s="236"/>
      <c r="D201" s="258">
        <f t="shared" si="1"/>
        <v>20</v>
      </c>
      <c r="E201" s="265"/>
      <c r="F201" s="255" t="s">
        <v>99</v>
      </c>
      <c r="G201" s="256"/>
      <c r="H201" s="256"/>
      <c r="I201" s="256"/>
      <c r="J201" s="257"/>
      <c r="K201" s="74"/>
      <c r="L201" s="75"/>
      <c r="M201" s="76"/>
      <c r="N201" s="243"/>
      <c r="O201" s="254">
        <f t="shared" si="2"/>
        <v>53</v>
      </c>
      <c r="P201" s="255" t="s">
        <v>56</v>
      </c>
      <c r="Q201" s="256"/>
      <c r="R201" s="256"/>
      <c r="S201" s="106"/>
      <c r="T201" s="75"/>
      <c r="U201" s="75"/>
      <c r="V201" s="75"/>
      <c r="W201" s="75"/>
      <c r="X201" s="75"/>
      <c r="Y201" s="107"/>
      <c r="Z201" s="235"/>
    </row>
    <row r="202" spans="1:26" ht="20.100000000000001" customHeight="1" x14ac:dyDescent="0.15">
      <c r="A202" s="138"/>
      <c r="B202" s="232"/>
      <c r="C202" s="236"/>
      <c r="D202" s="258">
        <f t="shared" si="1"/>
        <v>21</v>
      </c>
      <c r="E202" s="265"/>
      <c r="F202" s="255" t="s">
        <v>100</v>
      </c>
      <c r="G202" s="256"/>
      <c r="H202" s="256"/>
      <c r="I202" s="256"/>
      <c r="J202" s="257"/>
      <c r="K202" s="74"/>
      <c r="L202" s="75"/>
      <c r="M202" s="76"/>
      <c r="N202" s="243"/>
      <c r="O202" s="254">
        <f t="shared" si="2"/>
        <v>54</v>
      </c>
      <c r="P202" s="255" t="s">
        <v>122</v>
      </c>
      <c r="Q202" s="256"/>
      <c r="R202" s="256"/>
      <c r="S202" s="106"/>
      <c r="T202" s="75"/>
      <c r="U202" s="75"/>
      <c r="V202" s="75"/>
      <c r="W202" s="75"/>
      <c r="X202" s="75"/>
      <c r="Y202" s="107"/>
      <c r="Z202" s="235"/>
    </row>
    <row r="203" spans="1:26" ht="20.100000000000001" customHeight="1" x14ac:dyDescent="0.15">
      <c r="A203" s="138"/>
      <c r="B203" s="232"/>
      <c r="C203" s="236"/>
      <c r="D203" s="258">
        <f t="shared" si="1"/>
        <v>22</v>
      </c>
      <c r="E203" s="265"/>
      <c r="F203" s="255" t="s">
        <v>209</v>
      </c>
      <c r="G203" s="256"/>
      <c r="H203" s="256"/>
      <c r="I203" s="256"/>
      <c r="J203" s="257"/>
      <c r="K203" s="74"/>
      <c r="L203" s="75"/>
      <c r="M203" s="76"/>
      <c r="N203" s="243"/>
      <c r="O203" s="254">
        <f t="shared" si="2"/>
        <v>55</v>
      </c>
      <c r="P203" s="255" t="s">
        <v>81</v>
      </c>
      <c r="Q203" s="256"/>
      <c r="R203" s="256"/>
      <c r="S203" s="106"/>
      <c r="T203" s="75"/>
      <c r="U203" s="75"/>
      <c r="V203" s="75"/>
      <c r="W203" s="75"/>
      <c r="X203" s="75"/>
      <c r="Y203" s="107"/>
      <c r="Z203" s="235"/>
    </row>
    <row r="204" spans="1:26" ht="20.100000000000001" customHeight="1" x14ac:dyDescent="0.15">
      <c r="A204" s="138"/>
      <c r="B204" s="232"/>
      <c r="C204" s="236"/>
      <c r="D204" s="258">
        <f t="shared" si="1"/>
        <v>23</v>
      </c>
      <c r="E204" s="265"/>
      <c r="F204" s="255" t="s">
        <v>210</v>
      </c>
      <c r="G204" s="256"/>
      <c r="H204" s="256"/>
      <c r="I204" s="256"/>
      <c r="J204" s="257"/>
      <c r="K204" s="74"/>
      <c r="L204" s="75"/>
      <c r="M204" s="76"/>
      <c r="N204" s="243"/>
      <c r="O204" s="254">
        <f t="shared" si="2"/>
        <v>56</v>
      </c>
      <c r="P204" s="255" t="s">
        <v>123</v>
      </c>
      <c r="Q204" s="256"/>
      <c r="R204" s="256"/>
      <c r="S204" s="106"/>
      <c r="T204" s="75"/>
      <c r="U204" s="75"/>
      <c r="V204" s="75"/>
      <c r="W204" s="75"/>
      <c r="X204" s="75"/>
      <c r="Y204" s="107"/>
      <c r="Z204" s="235"/>
    </row>
    <row r="205" spans="1:26" ht="20.100000000000001" customHeight="1" x14ac:dyDescent="0.15">
      <c r="A205" s="138"/>
      <c r="B205" s="232"/>
      <c r="C205" s="236"/>
      <c r="D205" s="258">
        <f t="shared" si="1"/>
        <v>24</v>
      </c>
      <c r="E205" s="265"/>
      <c r="F205" s="255" t="s">
        <v>217</v>
      </c>
      <c r="G205" s="256"/>
      <c r="H205" s="256"/>
      <c r="I205" s="256"/>
      <c r="J205" s="257"/>
      <c r="K205" s="74"/>
      <c r="L205" s="75"/>
      <c r="M205" s="76"/>
      <c r="N205" s="243"/>
      <c r="O205" s="254">
        <f t="shared" si="2"/>
        <v>57</v>
      </c>
      <c r="P205" s="255" t="s">
        <v>55</v>
      </c>
      <c r="Q205" s="256"/>
      <c r="R205" s="256"/>
      <c r="S205" s="106"/>
      <c r="T205" s="75"/>
      <c r="U205" s="75"/>
      <c r="V205" s="75"/>
      <c r="W205" s="75"/>
      <c r="X205" s="75"/>
      <c r="Y205" s="107"/>
      <c r="Z205" s="235"/>
    </row>
    <row r="206" spans="1:26" ht="30" customHeight="1" x14ac:dyDescent="0.15">
      <c r="A206" s="138"/>
      <c r="B206" s="232"/>
      <c r="C206" s="236"/>
      <c r="D206" s="258">
        <f t="shared" si="1"/>
        <v>25</v>
      </c>
      <c r="E206" s="265"/>
      <c r="F206" s="269" t="s">
        <v>211</v>
      </c>
      <c r="G206" s="270"/>
      <c r="H206" s="270"/>
      <c r="I206" s="270"/>
      <c r="J206" s="271"/>
      <c r="K206" s="74"/>
      <c r="L206" s="75"/>
      <c r="M206" s="76"/>
      <c r="N206" s="144"/>
      <c r="O206" s="254">
        <f t="shared" si="2"/>
        <v>58</v>
      </c>
      <c r="P206" s="255" t="s">
        <v>124</v>
      </c>
      <c r="Q206" s="256"/>
      <c r="R206" s="256"/>
      <c r="S206" s="106"/>
      <c r="T206" s="75"/>
      <c r="U206" s="75"/>
      <c r="V206" s="75"/>
      <c r="W206" s="75"/>
      <c r="X206" s="75"/>
      <c r="Y206" s="107"/>
      <c r="Z206" s="235"/>
    </row>
    <row r="207" spans="1:26" ht="20.100000000000001" customHeight="1" x14ac:dyDescent="0.15">
      <c r="A207" s="138"/>
      <c r="B207" s="232"/>
      <c r="C207" s="236"/>
      <c r="D207" s="266">
        <f t="shared" si="1"/>
        <v>26</v>
      </c>
      <c r="E207" s="265"/>
      <c r="F207" s="255" t="s">
        <v>214</v>
      </c>
      <c r="G207" s="256"/>
      <c r="H207" s="256"/>
      <c r="I207" s="256"/>
      <c r="J207" s="257"/>
      <c r="K207" s="74"/>
      <c r="L207" s="75"/>
      <c r="M207" s="76"/>
      <c r="N207" s="144"/>
      <c r="O207" s="254">
        <f t="shared" si="2"/>
        <v>59</v>
      </c>
      <c r="P207" s="255" t="s">
        <v>125</v>
      </c>
      <c r="Q207" s="256"/>
      <c r="R207" s="256"/>
      <c r="S207" s="106"/>
      <c r="T207" s="75"/>
      <c r="U207" s="75"/>
      <c r="V207" s="75"/>
      <c r="W207" s="75"/>
      <c r="X207" s="75"/>
      <c r="Y207" s="107"/>
      <c r="Z207" s="235"/>
    </row>
    <row r="208" spans="1:26" ht="20.100000000000001" customHeight="1" x14ac:dyDescent="0.15">
      <c r="A208" s="138"/>
      <c r="B208" s="232"/>
      <c r="C208" s="236"/>
      <c r="D208" s="266">
        <f t="shared" si="1"/>
        <v>27</v>
      </c>
      <c r="E208" s="272"/>
      <c r="F208" s="261" t="s">
        <v>215</v>
      </c>
      <c r="G208" s="262"/>
      <c r="H208" s="262"/>
      <c r="I208" s="262"/>
      <c r="J208" s="263"/>
      <c r="K208" s="108"/>
      <c r="L208" s="109"/>
      <c r="M208" s="110"/>
      <c r="N208" s="144"/>
      <c r="O208" s="254">
        <f t="shared" si="2"/>
        <v>60</v>
      </c>
      <c r="P208" s="255" t="s">
        <v>126</v>
      </c>
      <c r="Q208" s="256"/>
      <c r="R208" s="256"/>
      <c r="S208" s="106"/>
      <c r="T208" s="75"/>
      <c r="U208" s="75"/>
      <c r="V208" s="75"/>
      <c r="W208" s="75"/>
      <c r="X208" s="75"/>
      <c r="Y208" s="107"/>
      <c r="Z208" s="235"/>
    </row>
    <row r="209" spans="1:27" ht="20.100000000000001" customHeight="1" x14ac:dyDescent="0.15">
      <c r="A209" s="138"/>
      <c r="B209" s="232"/>
      <c r="C209" s="236"/>
      <c r="D209" s="252">
        <f t="shared" si="1"/>
        <v>28</v>
      </c>
      <c r="E209" s="253" t="s">
        <v>101</v>
      </c>
      <c r="F209" s="249" t="s">
        <v>102</v>
      </c>
      <c r="G209" s="250"/>
      <c r="H209" s="250"/>
      <c r="I209" s="250"/>
      <c r="J209" s="251"/>
      <c r="K209" s="71"/>
      <c r="L209" s="72"/>
      <c r="M209" s="73"/>
      <c r="N209" s="144"/>
      <c r="O209" s="254">
        <f t="shared" si="2"/>
        <v>61</v>
      </c>
      <c r="P209" s="255" t="s">
        <v>127</v>
      </c>
      <c r="Q209" s="256"/>
      <c r="R209" s="256"/>
      <c r="S209" s="106"/>
      <c r="T209" s="75"/>
      <c r="U209" s="75"/>
      <c r="V209" s="75"/>
      <c r="W209" s="75"/>
      <c r="X209" s="75"/>
      <c r="Y209" s="107"/>
      <c r="Z209" s="235"/>
    </row>
    <row r="210" spans="1:27" ht="20.100000000000001" customHeight="1" x14ac:dyDescent="0.15">
      <c r="A210" s="138"/>
      <c r="B210" s="232"/>
      <c r="C210" s="236"/>
      <c r="D210" s="258">
        <f t="shared" si="1"/>
        <v>29</v>
      </c>
      <c r="E210" s="259"/>
      <c r="F210" s="255" t="s">
        <v>103</v>
      </c>
      <c r="G210" s="256"/>
      <c r="H210" s="256"/>
      <c r="I210" s="256"/>
      <c r="J210" s="257"/>
      <c r="K210" s="74"/>
      <c r="L210" s="75"/>
      <c r="M210" s="76"/>
      <c r="N210" s="144"/>
      <c r="O210" s="254">
        <f t="shared" si="2"/>
        <v>62</v>
      </c>
      <c r="P210" s="255" t="s">
        <v>128</v>
      </c>
      <c r="Q210" s="256"/>
      <c r="R210" s="256"/>
      <c r="S210" s="106"/>
      <c r="T210" s="75"/>
      <c r="U210" s="75"/>
      <c r="V210" s="75"/>
      <c r="W210" s="75"/>
      <c r="X210" s="75"/>
      <c r="Y210" s="107"/>
      <c r="Z210" s="144"/>
    </row>
    <row r="211" spans="1:27" ht="20.100000000000001" customHeight="1" x14ac:dyDescent="0.15">
      <c r="A211" s="138"/>
      <c r="B211" s="232"/>
      <c r="C211" s="236"/>
      <c r="D211" s="267">
        <f t="shared" ref="D211:D214" si="3">D210+1</f>
        <v>30</v>
      </c>
      <c r="E211" s="259"/>
      <c r="F211" s="255" t="s">
        <v>104</v>
      </c>
      <c r="G211" s="256"/>
      <c r="H211" s="256"/>
      <c r="I211" s="256"/>
      <c r="J211" s="257"/>
      <c r="K211" s="74"/>
      <c r="L211" s="75"/>
      <c r="M211" s="76"/>
      <c r="N211" s="144"/>
      <c r="O211" s="273">
        <f t="shared" si="2"/>
        <v>63</v>
      </c>
      <c r="P211" s="255" t="s">
        <v>239</v>
      </c>
      <c r="Q211" s="256"/>
      <c r="R211" s="256"/>
      <c r="S211" s="106"/>
      <c r="T211" s="75"/>
      <c r="U211" s="75"/>
      <c r="V211" s="75"/>
      <c r="W211" s="75"/>
      <c r="X211" s="75"/>
      <c r="Y211" s="107"/>
      <c r="Z211" s="144"/>
    </row>
    <row r="212" spans="1:27" ht="20.100000000000001" customHeight="1" x14ac:dyDescent="0.15">
      <c r="A212" s="138"/>
      <c r="B212" s="232"/>
      <c r="C212" s="236"/>
      <c r="D212" s="254">
        <f t="shared" si="3"/>
        <v>31</v>
      </c>
      <c r="E212" s="259"/>
      <c r="F212" s="255" t="s">
        <v>86</v>
      </c>
      <c r="G212" s="256"/>
      <c r="H212" s="256"/>
      <c r="I212" s="256"/>
      <c r="J212" s="257"/>
      <c r="K212" s="74"/>
      <c r="L212" s="75"/>
      <c r="M212" s="76"/>
      <c r="N212" s="243"/>
      <c r="O212" s="254">
        <f t="shared" si="2"/>
        <v>64</v>
      </c>
      <c r="P212" s="255" t="s">
        <v>198</v>
      </c>
      <c r="Q212" s="256"/>
      <c r="R212" s="256"/>
      <c r="S212" s="106"/>
      <c r="T212" s="75"/>
      <c r="U212" s="75"/>
      <c r="V212" s="75"/>
      <c r="W212" s="75"/>
      <c r="X212" s="75"/>
      <c r="Y212" s="107"/>
      <c r="Z212" s="144"/>
    </row>
    <row r="213" spans="1:27" ht="20.100000000000001" customHeight="1" x14ac:dyDescent="0.15">
      <c r="A213" s="138"/>
      <c r="B213" s="232"/>
      <c r="C213" s="236"/>
      <c r="D213" s="254">
        <f t="shared" si="3"/>
        <v>32</v>
      </c>
      <c r="E213" s="259"/>
      <c r="F213" s="255" t="s">
        <v>105</v>
      </c>
      <c r="G213" s="256"/>
      <c r="H213" s="256"/>
      <c r="I213" s="256"/>
      <c r="J213" s="257"/>
      <c r="K213" s="74"/>
      <c r="L213" s="75"/>
      <c r="M213" s="76"/>
      <c r="N213" s="243"/>
      <c r="O213" s="260">
        <f t="shared" si="2"/>
        <v>65</v>
      </c>
      <c r="P213" s="255" t="s">
        <v>199</v>
      </c>
      <c r="Q213" s="256"/>
      <c r="R213" s="256"/>
      <c r="S213" s="106"/>
      <c r="T213" s="75"/>
      <c r="U213" s="75"/>
      <c r="V213" s="75"/>
      <c r="W213" s="75"/>
      <c r="X213" s="75"/>
      <c r="Y213" s="107"/>
      <c r="Z213" s="144"/>
    </row>
    <row r="214" spans="1:27" ht="20.100000000000001" customHeight="1" x14ac:dyDescent="0.15">
      <c r="A214" s="138"/>
      <c r="B214" s="232"/>
      <c r="C214" s="236"/>
      <c r="D214" s="274">
        <f t="shared" si="3"/>
        <v>33</v>
      </c>
      <c r="E214" s="268"/>
      <c r="F214" s="261" t="s">
        <v>213</v>
      </c>
      <c r="G214" s="262"/>
      <c r="H214" s="262"/>
      <c r="I214" s="262"/>
      <c r="J214" s="263"/>
      <c r="K214" s="108"/>
      <c r="L214" s="109"/>
      <c r="M214" s="110"/>
      <c r="N214" s="143"/>
      <c r="O214" s="275">
        <f t="shared" si="2"/>
        <v>66</v>
      </c>
      <c r="P214" s="261" t="s">
        <v>200</v>
      </c>
      <c r="Q214" s="262"/>
      <c r="R214" s="262"/>
      <c r="S214" s="123"/>
      <c r="T214" s="109"/>
      <c r="U214" s="109"/>
      <c r="V214" s="109"/>
      <c r="W214" s="109"/>
      <c r="X214" s="109"/>
      <c r="Y214" s="124"/>
      <c r="Z214" s="144"/>
    </row>
    <row r="215" spans="1:27" ht="15" customHeight="1" x14ac:dyDescent="0.15">
      <c r="A215" s="138"/>
      <c r="B215" s="232"/>
      <c r="C215" s="229"/>
      <c r="D215" s="276" t="s">
        <v>130</v>
      </c>
      <c r="I215" s="277"/>
      <c r="Z215" s="144"/>
    </row>
    <row r="216" spans="1:27" ht="15" customHeight="1" x14ac:dyDescent="0.15">
      <c r="A216" s="138"/>
      <c r="B216" s="232"/>
      <c r="C216" s="229"/>
      <c r="D216" s="276" t="s">
        <v>207</v>
      </c>
      <c r="Z216" s="144"/>
    </row>
    <row r="217" spans="1:27" ht="20.100000000000001" customHeight="1" x14ac:dyDescent="0.15">
      <c r="A217" s="138"/>
      <c r="B217" s="232"/>
      <c r="C217" s="229"/>
      <c r="I217" s="277"/>
      <c r="Z217" s="144"/>
    </row>
    <row r="218" spans="1:27" ht="20.100000000000001" customHeight="1" x14ac:dyDescent="0.15">
      <c r="A218" s="138"/>
      <c r="B218" s="232"/>
      <c r="C218" s="278"/>
      <c r="D218" s="234"/>
      <c r="E218" s="234"/>
      <c r="F218" s="234"/>
      <c r="G218" s="234"/>
      <c r="H218" s="234"/>
      <c r="I218" s="149"/>
      <c r="J218" s="149"/>
      <c r="K218" s="149"/>
      <c r="L218" s="149"/>
      <c r="M218" s="149"/>
      <c r="N218" s="203"/>
      <c r="O218" s="149"/>
      <c r="P218" s="149"/>
      <c r="Q218" s="149"/>
      <c r="R218" s="149"/>
      <c r="S218" s="149"/>
      <c r="T218" s="149"/>
      <c r="U218" s="149"/>
      <c r="V218" s="149"/>
      <c r="W218" s="149"/>
      <c r="X218" s="149"/>
      <c r="Y218" s="149"/>
      <c r="Z218" s="150"/>
    </row>
    <row r="219" spans="1:27" ht="20.100000000000001" customHeight="1" x14ac:dyDescent="0.15">
      <c r="A219" s="138"/>
      <c r="B219" s="138"/>
      <c r="C219" s="230"/>
      <c r="D219" s="230"/>
      <c r="E219" s="230"/>
      <c r="F219" s="230"/>
      <c r="G219" s="230"/>
      <c r="H219" s="230"/>
      <c r="N219" s="279"/>
    </row>
    <row r="220" spans="1:27" ht="20.100000000000001" customHeight="1" x14ac:dyDescent="0.15">
      <c r="A220" s="138"/>
      <c r="B220" s="138"/>
      <c r="C220" s="164"/>
      <c r="D220" s="164"/>
      <c r="E220" s="164"/>
      <c r="F220" s="164"/>
      <c r="G220" s="164"/>
      <c r="H220" s="164"/>
      <c r="I220" s="164"/>
      <c r="J220" s="165"/>
      <c r="K220" s="165"/>
      <c r="L220" s="165"/>
      <c r="M220" s="164"/>
      <c r="N220" s="201"/>
      <c r="O220" s="164"/>
      <c r="P220" s="164"/>
      <c r="Q220" s="164"/>
      <c r="R220" s="164"/>
      <c r="S220" s="164"/>
      <c r="T220" s="164"/>
      <c r="U220" s="164"/>
      <c r="V220" s="164"/>
      <c r="W220" s="164"/>
      <c r="X220" s="164"/>
      <c r="Y220" s="164"/>
      <c r="Z220" s="164"/>
      <c r="AA220" s="164"/>
    </row>
    <row r="221" spans="1:27" ht="20.100000000000001" customHeight="1" x14ac:dyDescent="0.15">
      <c r="A221" s="138"/>
      <c r="B221" s="138"/>
      <c r="C221" s="151" t="s">
        <v>202</v>
      </c>
      <c r="D221" s="152"/>
      <c r="E221" s="152"/>
      <c r="F221" s="152"/>
      <c r="G221" s="152"/>
      <c r="H221" s="152"/>
      <c r="I221" s="153"/>
      <c r="N221" s="279"/>
    </row>
    <row r="222" spans="1:27" ht="20.100000000000001" customHeight="1" x14ac:dyDescent="0.15">
      <c r="A222" s="138"/>
      <c r="B222" s="138"/>
      <c r="C222" s="182"/>
      <c r="D222" s="183"/>
      <c r="E222" s="183"/>
      <c r="F222" s="183"/>
      <c r="G222" s="183"/>
      <c r="H222" s="183"/>
      <c r="I222" s="183"/>
      <c r="J222" s="156"/>
      <c r="K222" s="280"/>
      <c r="L222" s="280"/>
      <c r="M222" s="156"/>
      <c r="N222" s="281"/>
      <c r="O222" s="156"/>
      <c r="P222" s="156"/>
      <c r="Q222" s="156"/>
      <c r="R222" s="156"/>
      <c r="S222" s="156"/>
      <c r="T222" s="156"/>
      <c r="U222" s="156"/>
      <c r="V222" s="156"/>
      <c r="W222" s="156"/>
      <c r="X222" s="156"/>
      <c r="Y222" s="156"/>
      <c r="Z222" s="157"/>
    </row>
    <row r="223" spans="1:27" ht="20.100000000000001" customHeight="1" x14ac:dyDescent="0.15">
      <c r="A223" s="138"/>
      <c r="B223" s="138"/>
      <c r="C223" s="182"/>
      <c r="D223" s="159">
        <v>1</v>
      </c>
      <c r="E223" s="282" t="s">
        <v>131</v>
      </c>
      <c r="F223" s="282"/>
      <c r="G223" s="282"/>
      <c r="H223" s="282"/>
      <c r="I223" s="77"/>
      <c r="J223" s="77"/>
      <c r="K223" s="77"/>
      <c r="L223" s="77"/>
      <c r="M223" s="77"/>
      <c r="N223" s="282"/>
      <c r="O223" s="282"/>
      <c r="P223" s="282"/>
      <c r="Q223" s="282"/>
      <c r="R223" s="282"/>
      <c r="S223" s="282"/>
      <c r="T223" s="282"/>
      <c r="U223" s="282"/>
      <c r="V223" s="282"/>
      <c r="W223" s="282"/>
      <c r="X223" s="282"/>
      <c r="Y223" s="282"/>
      <c r="Z223" s="283"/>
    </row>
    <row r="224" spans="1:27" ht="20.100000000000001" customHeight="1" x14ac:dyDescent="0.15">
      <c r="A224" s="138"/>
      <c r="B224" s="138"/>
      <c r="C224" s="182"/>
      <c r="D224" s="159"/>
      <c r="E224" s="284"/>
      <c r="F224" s="284"/>
      <c r="G224" s="284"/>
      <c r="H224" s="284"/>
      <c r="I224" s="172" t="s">
        <v>218</v>
      </c>
      <c r="J224" s="285" t="s">
        <v>244</v>
      </c>
      <c r="K224" s="286"/>
      <c r="L224" s="286"/>
      <c r="M224" s="286"/>
      <c r="N224" s="286"/>
      <c r="O224" s="286"/>
      <c r="P224" s="286"/>
      <c r="Q224" s="286"/>
      <c r="R224" s="286"/>
      <c r="S224" s="286"/>
      <c r="T224" s="286"/>
      <c r="U224" s="286"/>
      <c r="V224" s="286"/>
      <c r="W224" s="286"/>
      <c r="X224" s="286"/>
      <c r="Y224" s="286"/>
      <c r="Z224" s="287"/>
    </row>
    <row r="225" spans="1:27" ht="20.100000000000001" customHeight="1" x14ac:dyDescent="0.15">
      <c r="A225" s="138"/>
      <c r="B225" s="138"/>
      <c r="C225" s="182"/>
      <c r="D225" s="159">
        <v>2</v>
      </c>
      <c r="E225" s="282" t="s">
        <v>132</v>
      </c>
      <c r="F225" s="282"/>
      <c r="G225" s="282"/>
      <c r="H225" s="282"/>
      <c r="I225" s="77"/>
      <c r="J225" s="77"/>
      <c r="K225" s="77"/>
      <c r="L225" s="77"/>
      <c r="M225" s="77"/>
      <c r="N225" s="282"/>
      <c r="O225" s="165"/>
      <c r="P225" s="165"/>
      <c r="Q225" s="165"/>
      <c r="R225" s="165"/>
      <c r="S225" s="165"/>
      <c r="T225" s="165"/>
      <c r="U225" s="165"/>
      <c r="V225" s="165"/>
      <c r="W225" s="165"/>
      <c r="X225" s="165"/>
      <c r="Y225" s="165"/>
      <c r="Z225" s="170"/>
    </row>
    <row r="226" spans="1:27" ht="20.100000000000001" customHeight="1" x14ac:dyDescent="0.15">
      <c r="A226" s="138"/>
      <c r="B226" s="138"/>
      <c r="C226" s="182"/>
      <c r="D226" s="159"/>
      <c r="E226" s="284"/>
      <c r="F226" s="284"/>
      <c r="G226" s="284"/>
      <c r="H226" s="284"/>
      <c r="I226" s="288" t="s">
        <v>221</v>
      </c>
      <c r="J226" s="285" t="s">
        <v>243</v>
      </c>
      <c r="K226" s="286"/>
      <c r="L226" s="286"/>
      <c r="M226" s="286"/>
      <c r="N226" s="286"/>
      <c r="O226" s="286"/>
      <c r="P226" s="286"/>
      <c r="Q226" s="286"/>
      <c r="R226" s="286"/>
      <c r="S226" s="286"/>
      <c r="T226" s="286"/>
      <c r="U226" s="286"/>
      <c r="V226" s="286"/>
      <c r="W226" s="286"/>
      <c r="X226" s="286"/>
      <c r="Y226" s="286"/>
      <c r="Z226" s="287"/>
    </row>
    <row r="227" spans="1:27" ht="20.100000000000001" customHeight="1" x14ac:dyDescent="0.15">
      <c r="A227" s="138"/>
      <c r="B227" s="138"/>
      <c r="C227" s="182"/>
      <c r="D227" s="289" t="s">
        <v>67</v>
      </c>
      <c r="F227" s="282"/>
      <c r="G227" s="165"/>
      <c r="H227" s="165"/>
      <c r="I227" s="165"/>
      <c r="J227" s="165"/>
      <c r="K227" s="165"/>
      <c r="L227" s="165"/>
      <c r="M227" s="165"/>
      <c r="N227" s="165"/>
      <c r="O227" s="165"/>
      <c r="P227" s="165"/>
      <c r="Q227" s="165"/>
      <c r="R227" s="165"/>
      <c r="S227" s="165"/>
      <c r="T227" s="165"/>
      <c r="U227" s="165"/>
      <c r="V227" s="165"/>
      <c r="W227" s="165"/>
      <c r="X227" s="165"/>
      <c r="Y227" s="165"/>
      <c r="Z227" s="170"/>
      <c r="AA227" s="164"/>
    </row>
    <row r="228" spans="1:27" ht="54.95" customHeight="1" x14ac:dyDescent="0.15">
      <c r="A228" s="138"/>
      <c r="B228" s="138"/>
      <c r="C228" s="182"/>
      <c r="D228" s="290" t="s">
        <v>262</v>
      </c>
      <c r="E228" s="290"/>
      <c r="F228" s="290"/>
      <c r="G228" s="290"/>
      <c r="H228" s="290"/>
      <c r="I228" s="290"/>
      <c r="J228" s="290"/>
      <c r="K228" s="290"/>
      <c r="L228" s="290"/>
      <c r="M228" s="290"/>
      <c r="N228" s="290"/>
      <c r="O228" s="290"/>
      <c r="P228" s="290"/>
      <c r="Q228" s="290"/>
      <c r="R228" s="290"/>
      <c r="S228" s="290"/>
      <c r="T228" s="290"/>
      <c r="U228" s="290"/>
      <c r="V228" s="290"/>
      <c r="W228" s="290"/>
      <c r="X228" s="290"/>
      <c r="Y228" s="291"/>
      <c r="Z228" s="292"/>
      <c r="AA228" s="293"/>
    </row>
    <row r="229" spans="1:27" ht="30" customHeight="1" x14ac:dyDescent="0.15">
      <c r="A229" s="138">
        <f>IF(COUNTIF(K230:K281,"○")&lt;1, 1001, 0)</f>
        <v>1001</v>
      </c>
      <c r="B229" s="294"/>
      <c r="C229" s="182"/>
      <c r="D229" s="295" t="s">
        <v>189</v>
      </c>
      <c r="E229" s="296"/>
      <c r="F229" s="296"/>
      <c r="G229" s="296"/>
      <c r="H229" s="296"/>
      <c r="I229" s="296"/>
      <c r="J229" s="297"/>
      <c r="K229" s="298" t="s">
        <v>20</v>
      </c>
      <c r="L229" s="299"/>
      <c r="M229" s="300" t="s">
        <v>82</v>
      </c>
      <c r="N229" s="301" t="s">
        <v>60</v>
      </c>
      <c r="O229" s="301"/>
      <c r="P229" s="301"/>
      <c r="Q229" s="302" t="s">
        <v>226</v>
      </c>
      <c r="R229" s="303" t="str">
        <f>"登録年月日
"&amp;日付例</f>
        <v>登録年月日
例)2026/4/1、R8/4/1</v>
      </c>
      <c r="S229" s="304"/>
      <c r="T229" s="304"/>
      <c r="U229" s="304"/>
      <c r="V229" s="304"/>
      <c r="W229" s="304"/>
      <c r="X229" s="304"/>
      <c r="Y229" s="305" t="s">
        <v>133</v>
      </c>
      <c r="Z229" s="144"/>
    </row>
    <row r="230" spans="1:27" ht="20.100000000000001" customHeight="1" x14ac:dyDescent="0.15">
      <c r="A230" s="138">
        <f>IF(AND($K230="○", OR(TRIM($Q230)="", TRIM($R230)="")), 1001,0)</f>
        <v>0</v>
      </c>
      <c r="B230" s="138"/>
      <c r="C230" s="306"/>
      <c r="D230" s="252">
        <v>3</v>
      </c>
      <c r="E230" s="307" t="s">
        <v>203</v>
      </c>
      <c r="F230" s="308" t="s">
        <v>134</v>
      </c>
      <c r="G230" s="309"/>
      <c r="H230" s="309"/>
      <c r="I230" s="309"/>
      <c r="J230" s="310"/>
      <c r="K230" s="46"/>
      <c r="L230" s="47"/>
      <c r="M230" s="311"/>
      <c r="N230" s="312" t="s">
        <v>61</v>
      </c>
      <c r="O230" s="313"/>
      <c r="P230" s="313"/>
      <c r="Q230" s="68"/>
      <c r="R230" s="114"/>
      <c r="S230" s="115"/>
      <c r="T230" s="115"/>
      <c r="U230" s="115"/>
      <c r="V230" s="115"/>
      <c r="W230" s="115"/>
      <c r="X230" s="116"/>
      <c r="Y230" s="14"/>
      <c r="Z230" s="144"/>
    </row>
    <row r="231" spans="1:27" ht="20.100000000000001" customHeight="1" x14ac:dyDescent="0.15">
      <c r="A231" s="138">
        <f>IF(AND($K231="○", OR(TRIM($Q230)="", TRIM($R230)="")), 1001,0)</f>
        <v>0</v>
      </c>
      <c r="B231" s="138"/>
      <c r="C231" s="306"/>
      <c r="D231" s="258">
        <f t="shared" ref="D231:D281" si="4">D230+1</f>
        <v>4</v>
      </c>
      <c r="E231" s="307"/>
      <c r="F231" s="314" t="s">
        <v>135</v>
      </c>
      <c r="G231" s="315"/>
      <c r="H231" s="315"/>
      <c r="I231" s="315"/>
      <c r="J231" s="316"/>
      <c r="K231" s="42"/>
      <c r="L231" s="43"/>
      <c r="M231" s="317"/>
      <c r="N231" s="318"/>
      <c r="O231" s="319"/>
      <c r="P231" s="319"/>
      <c r="Q231" s="69"/>
      <c r="R231" s="117"/>
      <c r="S231" s="77"/>
      <c r="T231" s="77"/>
      <c r="U231" s="77"/>
      <c r="V231" s="77"/>
      <c r="W231" s="77"/>
      <c r="X231" s="118"/>
      <c r="Y231" s="16"/>
      <c r="Z231" s="144"/>
    </row>
    <row r="232" spans="1:27" ht="20.100000000000001" customHeight="1" x14ac:dyDescent="0.15">
      <c r="A232" s="138">
        <f>IF(AND($K232="○", OR(TRIM($Q230)="", TRIM($R230)="")), 1001,0)</f>
        <v>0</v>
      </c>
      <c r="B232" s="138"/>
      <c r="C232" s="306"/>
      <c r="D232" s="275">
        <f t="shared" si="4"/>
        <v>5</v>
      </c>
      <c r="E232" s="320"/>
      <c r="F232" s="321" t="s">
        <v>136</v>
      </c>
      <c r="G232" s="322"/>
      <c r="H232" s="322"/>
      <c r="I232" s="322"/>
      <c r="J232" s="323"/>
      <c r="K232" s="48"/>
      <c r="L232" s="49"/>
      <c r="M232" s="324"/>
      <c r="N232" s="325"/>
      <c r="O232" s="326"/>
      <c r="P232" s="326"/>
      <c r="Q232" s="70"/>
      <c r="R232" s="119"/>
      <c r="S232" s="120"/>
      <c r="T232" s="120"/>
      <c r="U232" s="120"/>
      <c r="V232" s="120"/>
      <c r="W232" s="120"/>
      <c r="X232" s="121"/>
      <c r="Y232" s="18"/>
      <c r="Z232" s="144"/>
    </row>
    <row r="233" spans="1:27" ht="20.100000000000001" customHeight="1" x14ac:dyDescent="0.15">
      <c r="A233" s="138">
        <f>IF(AND($K233="○", OR(TRIM($Q233)="", TRIM($R233)="")), 1001,0)</f>
        <v>0</v>
      </c>
      <c r="B233" s="138"/>
      <c r="C233" s="306"/>
      <c r="D233" s="267">
        <f t="shared" si="4"/>
        <v>6</v>
      </c>
      <c r="E233" s="327" t="s">
        <v>137</v>
      </c>
      <c r="F233" s="308" t="s">
        <v>165</v>
      </c>
      <c r="G233" s="309"/>
      <c r="H233" s="309"/>
      <c r="I233" s="309"/>
      <c r="J233" s="310"/>
      <c r="K233" s="46"/>
      <c r="L233" s="47"/>
      <c r="M233" s="328"/>
      <c r="N233" s="329" t="s">
        <v>62</v>
      </c>
      <c r="O233" s="330"/>
      <c r="P233" s="330"/>
      <c r="Q233" s="30"/>
      <c r="R233" s="111"/>
      <c r="S233" s="112"/>
      <c r="T233" s="112"/>
      <c r="U233" s="112"/>
      <c r="V233" s="112"/>
      <c r="W233" s="112"/>
      <c r="X233" s="113"/>
      <c r="Y233" s="19"/>
      <c r="Z233" s="144"/>
    </row>
    <row r="234" spans="1:27" ht="20.100000000000001" customHeight="1" x14ac:dyDescent="0.15">
      <c r="A234" s="138"/>
      <c r="B234" s="138"/>
      <c r="C234" s="306"/>
      <c r="D234" s="258">
        <f t="shared" si="4"/>
        <v>7</v>
      </c>
      <c r="E234" s="307"/>
      <c r="F234" s="314" t="s">
        <v>138</v>
      </c>
      <c r="G234" s="315"/>
      <c r="H234" s="315"/>
      <c r="I234" s="315"/>
      <c r="J234" s="316"/>
      <c r="K234" s="42"/>
      <c r="L234" s="43"/>
      <c r="M234" s="331"/>
      <c r="N234" s="332"/>
      <c r="O234" s="333"/>
      <c r="P234" s="333"/>
      <c r="Q234" s="333"/>
      <c r="R234" s="333"/>
      <c r="S234" s="333"/>
      <c r="T234" s="333"/>
      <c r="U234" s="333"/>
      <c r="V234" s="333"/>
      <c r="W234" s="333"/>
      <c r="X234" s="334"/>
      <c r="Y234" s="16"/>
      <c r="Z234" s="144"/>
    </row>
    <row r="235" spans="1:27" ht="20.100000000000001" customHeight="1" x14ac:dyDescent="0.15">
      <c r="A235" s="138"/>
      <c r="B235" s="138"/>
      <c r="C235" s="306"/>
      <c r="D235" s="258">
        <f t="shared" si="4"/>
        <v>8</v>
      </c>
      <c r="E235" s="307"/>
      <c r="F235" s="314" t="s">
        <v>139</v>
      </c>
      <c r="G235" s="315"/>
      <c r="H235" s="315"/>
      <c r="I235" s="315"/>
      <c r="J235" s="316"/>
      <c r="K235" s="42"/>
      <c r="L235" s="43"/>
      <c r="M235" s="331"/>
      <c r="N235" s="332"/>
      <c r="O235" s="333"/>
      <c r="P235" s="333"/>
      <c r="Q235" s="333"/>
      <c r="R235" s="333"/>
      <c r="S235" s="333"/>
      <c r="T235" s="333"/>
      <c r="U235" s="333"/>
      <c r="V235" s="333"/>
      <c r="W235" s="333"/>
      <c r="X235" s="334"/>
      <c r="Y235" s="16"/>
      <c r="Z235" s="144"/>
    </row>
    <row r="236" spans="1:27" ht="20.100000000000001" customHeight="1" x14ac:dyDescent="0.15">
      <c r="A236" s="138"/>
      <c r="B236" s="138"/>
      <c r="C236" s="306"/>
      <c r="D236" s="258">
        <f t="shared" si="4"/>
        <v>9</v>
      </c>
      <c r="E236" s="307"/>
      <c r="F236" s="314" t="s">
        <v>140</v>
      </c>
      <c r="G236" s="315"/>
      <c r="H236" s="315"/>
      <c r="I236" s="315"/>
      <c r="J236" s="316"/>
      <c r="K236" s="42"/>
      <c r="L236" s="43"/>
      <c r="M236" s="331"/>
      <c r="N236" s="332"/>
      <c r="O236" s="333"/>
      <c r="P236" s="333"/>
      <c r="Q236" s="333"/>
      <c r="R236" s="333"/>
      <c r="S236" s="333"/>
      <c r="T236" s="333"/>
      <c r="U236" s="333"/>
      <c r="V236" s="333"/>
      <c r="W236" s="333"/>
      <c r="X236" s="334"/>
      <c r="Y236" s="16"/>
      <c r="Z236" s="144"/>
    </row>
    <row r="237" spans="1:27" ht="20.100000000000001" customHeight="1" x14ac:dyDescent="0.15">
      <c r="A237" s="138"/>
      <c r="B237" s="138"/>
      <c r="C237" s="306"/>
      <c r="D237" s="258">
        <f t="shared" si="4"/>
        <v>10</v>
      </c>
      <c r="E237" s="307"/>
      <c r="F237" s="314" t="s">
        <v>141</v>
      </c>
      <c r="G237" s="315"/>
      <c r="H237" s="315"/>
      <c r="I237" s="315"/>
      <c r="J237" s="316"/>
      <c r="K237" s="42"/>
      <c r="L237" s="43"/>
      <c r="M237" s="331"/>
      <c r="N237" s="332"/>
      <c r="O237" s="333"/>
      <c r="P237" s="333"/>
      <c r="Q237" s="333"/>
      <c r="R237" s="333"/>
      <c r="S237" s="333"/>
      <c r="T237" s="333"/>
      <c r="U237" s="333"/>
      <c r="V237" s="333"/>
      <c r="W237" s="333"/>
      <c r="X237" s="334"/>
      <c r="Y237" s="16"/>
      <c r="Z237" s="144"/>
    </row>
    <row r="238" spans="1:27" ht="20.100000000000001" customHeight="1" x14ac:dyDescent="0.15">
      <c r="A238" s="138"/>
      <c r="B238" s="138"/>
      <c r="C238" s="306"/>
      <c r="D238" s="258">
        <f t="shared" si="4"/>
        <v>11</v>
      </c>
      <c r="E238" s="307"/>
      <c r="F238" s="314" t="s">
        <v>142</v>
      </c>
      <c r="G238" s="315"/>
      <c r="H238" s="315"/>
      <c r="I238" s="315"/>
      <c r="J238" s="316"/>
      <c r="K238" s="42"/>
      <c r="L238" s="43"/>
      <c r="M238" s="331"/>
      <c r="N238" s="332"/>
      <c r="O238" s="333"/>
      <c r="P238" s="333"/>
      <c r="Q238" s="333"/>
      <c r="R238" s="333"/>
      <c r="S238" s="333"/>
      <c r="T238" s="333"/>
      <c r="U238" s="333"/>
      <c r="V238" s="333"/>
      <c r="W238" s="333"/>
      <c r="X238" s="334"/>
      <c r="Y238" s="16"/>
      <c r="Z238" s="144"/>
    </row>
    <row r="239" spans="1:27" ht="20.100000000000001" customHeight="1" x14ac:dyDescent="0.15">
      <c r="A239" s="138"/>
      <c r="B239" s="138"/>
      <c r="C239" s="306"/>
      <c r="D239" s="258">
        <f t="shared" si="4"/>
        <v>12</v>
      </c>
      <c r="E239" s="307"/>
      <c r="F239" s="314" t="s">
        <v>143</v>
      </c>
      <c r="G239" s="315"/>
      <c r="H239" s="315"/>
      <c r="I239" s="315"/>
      <c r="J239" s="316"/>
      <c r="K239" s="42"/>
      <c r="L239" s="43"/>
      <c r="M239" s="331"/>
      <c r="N239" s="332"/>
      <c r="O239" s="333"/>
      <c r="P239" s="333"/>
      <c r="Q239" s="333"/>
      <c r="R239" s="333"/>
      <c r="S239" s="333"/>
      <c r="T239" s="333"/>
      <c r="U239" s="333"/>
      <c r="V239" s="333"/>
      <c r="W239" s="333"/>
      <c r="X239" s="334"/>
      <c r="Y239" s="16"/>
      <c r="Z239" s="144"/>
    </row>
    <row r="240" spans="1:27" ht="20.100000000000001" customHeight="1" x14ac:dyDescent="0.15">
      <c r="A240" s="138"/>
      <c r="B240" s="138"/>
      <c r="C240" s="306"/>
      <c r="D240" s="258">
        <f t="shared" si="4"/>
        <v>13</v>
      </c>
      <c r="E240" s="307"/>
      <c r="F240" s="314" t="s">
        <v>144</v>
      </c>
      <c r="G240" s="315"/>
      <c r="H240" s="315"/>
      <c r="I240" s="315"/>
      <c r="J240" s="316"/>
      <c r="K240" s="42"/>
      <c r="L240" s="43"/>
      <c r="M240" s="331"/>
      <c r="N240" s="332"/>
      <c r="O240" s="333"/>
      <c r="P240" s="333"/>
      <c r="Q240" s="333"/>
      <c r="R240" s="333"/>
      <c r="S240" s="333"/>
      <c r="T240" s="333"/>
      <c r="U240" s="333"/>
      <c r="V240" s="333"/>
      <c r="W240" s="333"/>
      <c r="X240" s="334"/>
      <c r="Y240" s="16"/>
      <c r="Z240" s="144"/>
    </row>
    <row r="241" spans="1:26" ht="20.100000000000001" customHeight="1" x14ac:dyDescent="0.15">
      <c r="A241" s="138"/>
      <c r="B241" s="232"/>
      <c r="C241" s="306"/>
      <c r="D241" s="258">
        <f t="shared" si="4"/>
        <v>14</v>
      </c>
      <c r="E241" s="307"/>
      <c r="F241" s="314" t="s">
        <v>145</v>
      </c>
      <c r="G241" s="315"/>
      <c r="H241" s="315"/>
      <c r="I241" s="315"/>
      <c r="J241" s="316"/>
      <c r="K241" s="42"/>
      <c r="L241" s="43"/>
      <c r="M241" s="331"/>
      <c r="N241" s="332"/>
      <c r="O241" s="333"/>
      <c r="P241" s="333"/>
      <c r="Q241" s="333"/>
      <c r="R241" s="333"/>
      <c r="S241" s="333"/>
      <c r="T241" s="333"/>
      <c r="U241" s="333"/>
      <c r="V241" s="333"/>
      <c r="W241" s="333"/>
      <c r="X241" s="334"/>
      <c r="Y241" s="16"/>
      <c r="Z241" s="144"/>
    </row>
    <row r="242" spans="1:26" ht="20.100000000000001" customHeight="1" x14ac:dyDescent="0.15">
      <c r="A242" s="138"/>
      <c r="B242" s="232"/>
      <c r="C242" s="306"/>
      <c r="D242" s="258">
        <f t="shared" si="4"/>
        <v>15</v>
      </c>
      <c r="E242" s="307"/>
      <c r="F242" s="314" t="s">
        <v>166</v>
      </c>
      <c r="G242" s="315"/>
      <c r="H242" s="315"/>
      <c r="I242" s="315"/>
      <c r="J242" s="316"/>
      <c r="K242" s="42"/>
      <c r="L242" s="43"/>
      <c r="M242" s="331"/>
      <c r="N242" s="332"/>
      <c r="O242" s="333"/>
      <c r="P242" s="333"/>
      <c r="Q242" s="333"/>
      <c r="R242" s="333"/>
      <c r="S242" s="333"/>
      <c r="T242" s="333"/>
      <c r="U242" s="333"/>
      <c r="V242" s="333"/>
      <c r="W242" s="333"/>
      <c r="X242" s="334"/>
      <c r="Y242" s="16"/>
      <c r="Z242" s="144"/>
    </row>
    <row r="243" spans="1:26" ht="20.100000000000001" customHeight="1" x14ac:dyDescent="0.15">
      <c r="A243" s="138"/>
      <c r="B243" s="232"/>
      <c r="C243" s="306"/>
      <c r="D243" s="258">
        <f t="shared" si="4"/>
        <v>16</v>
      </c>
      <c r="E243" s="307"/>
      <c r="F243" s="314" t="s">
        <v>167</v>
      </c>
      <c r="G243" s="315"/>
      <c r="H243" s="315"/>
      <c r="I243" s="315"/>
      <c r="J243" s="316"/>
      <c r="K243" s="42"/>
      <c r="L243" s="43"/>
      <c r="M243" s="331"/>
      <c r="N243" s="332"/>
      <c r="O243" s="333"/>
      <c r="P243" s="333"/>
      <c r="Q243" s="333"/>
      <c r="R243" s="333"/>
      <c r="S243" s="333"/>
      <c r="T243" s="333"/>
      <c r="U243" s="333"/>
      <c r="V243" s="333"/>
      <c r="W243" s="333"/>
      <c r="X243" s="334"/>
      <c r="Y243" s="16"/>
      <c r="Z243" s="144"/>
    </row>
    <row r="244" spans="1:26" ht="20.100000000000001" customHeight="1" x14ac:dyDescent="0.15">
      <c r="B244" s="144"/>
      <c r="C244" s="243"/>
      <c r="D244" s="258">
        <f t="shared" si="4"/>
        <v>17</v>
      </c>
      <c r="E244" s="307"/>
      <c r="F244" s="314" t="s">
        <v>168</v>
      </c>
      <c r="G244" s="315"/>
      <c r="H244" s="315"/>
      <c r="I244" s="315"/>
      <c r="J244" s="316"/>
      <c r="K244" s="42"/>
      <c r="L244" s="43"/>
      <c r="M244" s="331"/>
      <c r="N244" s="332"/>
      <c r="O244" s="333"/>
      <c r="P244" s="333"/>
      <c r="Q244" s="333"/>
      <c r="R244" s="333"/>
      <c r="S244" s="333"/>
      <c r="T244" s="333"/>
      <c r="U244" s="333"/>
      <c r="V244" s="333"/>
      <c r="W244" s="333"/>
      <c r="X244" s="334"/>
      <c r="Y244" s="19"/>
      <c r="Z244" s="144"/>
    </row>
    <row r="245" spans="1:26" ht="20.100000000000001" customHeight="1" x14ac:dyDescent="0.15">
      <c r="B245" s="144"/>
      <c r="C245" s="243"/>
      <c r="D245" s="258">
        <f t="shared" si="4"/>
        <v>18</v>
      </c>
      <c r="E245" s="307"/>
      <c r="F245" s="314" t="s">
        <v>146</v>
      </c>
      <c r="G245" s="315"/>
      <c r="H245" s="315"/>
      <c r="I245" s="315"/>
      <c r="J245" s="316"/>
      <c r="K245" s="42"/>
      <c r="L245" s="43"/>
      <c r="M245" s="331"/>
      <c r="N245" s="332"/>
      <c r="O245" s="333"/>
      <c r="P245" s="333"/>
      <c r="Q245" s="333"/>
      <c r="R245" s="333"/>
      <c r="S245" s="333"/>
      <c r="T245" s="333"/>
      <c r="U245" s="333"/>
      <c r="V245" s="333"/>
      <c r="W245" s="333"/>
      <c r="X245" s="334"/>
      <c r="Y245" s="16"/>
      <c r="Z245" s="144"/>
    </row>
    <row r="246" spans="1:26" ht="20.100000000000001" customHeight="1" x14ac:dyDescent="0.15">
      <c r="B246" s="144"/>
      <c r="C246" s="243"/>
      <c r="D246" s="258">
        <f t="shared" si="4"/>
        <v>19</v>
      </c>
      <c r="E246" s="307"/>
      <c r="F246" s="314" t="s">
        <v>83</v>
      </c>
      <c r="G246" s="315"/>
      <c r="H246" s="315"/>
      <c r="I246" s="315"/>
      <c r="J246" s="316"/>
      <c r="K246" s="42"/>
      <c r="L246" s="43"/>
      <c r="M246" s="331"/>
      <c r="N246" s="332"/>
      <c r="O246" s="333"/>
      <c r="P246" s="333"/>
      <c r="Q246" s="333"/>
      <c r="R246" s="333"/>
      <c r="S246" s="333"/>
      <c r="T246" s="333"/>
      <c r="U246" s="333"/>
      <c r="V246" s="333"/>
      <c r="W246" s="333"/>
      <c r="X246" s="334"/>
      <c r="Y246" s="16"/>
      <c r="Z246" s="144"/>
    </row>
    <row r="247" spans="1:26" ht="20.100000000000001" customHeight="1" x14ac:dyDescent="0.15">
      <c r="B247" s="144"/>
      <c r="C247" s="243"/>
      <c r="D247" s="266">
        <f t="shared" si="4"/>
        <v>20</v>
      </c>
      <c r="E247" s="320"/>
      <c r="F247" s="321" t="s">
        <v>84</v>
      </c>
      <c r="G247" s="322"/>
      <c r="H247" s="322"/>
      <c r="I247" s="322"/>
      <c r="J247" s="323"/>
      <c r="K247" s="48"/>
      <c r="L247" s="49"/>
      <c r="M247" s="335"/>
      <c r="N247" s="336"/>
      <c r="O247" s="337"/>
      <c r="P247" s="337"/>
      <c r="Q247" s="337"/>
      <c r="R247" s="337"/>
      <c r="S247" s="337"/>
      <c r="T247" s="337"/>
      <c r="U247" s="337"/>
      <c r="V247" s="337"/>
      <c r="W247" s="337"/>
      <c r="X247" s="338"/>
      <c r="Y247" s="20"/>
      <c r="Z247" s="144"/>
    </row>
    <row r="248" spans="1:26" ht="20.100000000000001" customHeight="1" x14ac:dyDescent="0.15">
      <c r="A248" s="134">
        <f>IF(AND($K248="○",$M248="○", OR(TRIM($Q248)="", TRIM($R248)="")), 1001,0)</f>
        <v>0</v>
      </c>
      <c r="B248" s="144"/>
      <c r="C248" s="243"/>
      <c r="D248" s="252">
        <f t="shared" si="4"/>
        <v>21</v>
      </c>
      <c r="E248" s="339" t="s">
        <v>147</v>
      </c>
      <c r="F248" s="340" t="s">
        <v>185</v>
      </c>
      <c r="G248" s="308" t="s">
        <v>148</v>
      </c>
      <c r="H248" s="309"/>
      <c r="I248" s="309"/>
      <c r="J248" s="310"/>
      <c r="K248" s="46"/>
      <c r="L248" s="47"/>
      <c r="M248" s="21"/>
      <c r="N248" s="341" t="s">
        <v>190</v>
      </c>
      <c r="O248" s="342"/>
      <c r="P248" s="343"/>
      <c r="Q248" s="68"/>
      <c r="R248" s="114"/>
      <c r="S248" s="115"/>
      <c r="T248" s="115"/>
      <c r="U248" s="115"/>
      <c r="V248" s="115"/>
      <c r="W248" s="115"/>
      <c r="X248" s="116"/>
      <c r="Y248" s="22"/>
      <c r="Z248" s="144"/>
    </row>
    <row r="249" spans="1:26" ht="20.100000000000001" customHeight="1" x14ac:dyDescent="0.15">
      <c r="A249" s="138">
        <f>IF(AND($K249="○",$M249="○", OR(TRIM($Q248)="", TRIM($R248)="")), 1001,0)</f>
        <v>0</v>
      </c>
      <c r="B249" s="138"/>
      <c r="C249" s="306"/>
      <c r="D249" s="258">
        <f t="shared" si="4"/>
        <v>22</v>
      </c>
      <c r="E249" s="344"/>
      <c r="F249" s="345"/>
      <c r="G249" s="314" t="s">
        <v>103</v>
      </c>
      <c r="H249" s="315"/>
      <c r="I249" s="315"/>
      <c r="J249" s="316"/>
      <c r="K249" s="42"/>
      <c r="L249" s="43"/>
      <c r="M249" s="15"/>
      <c r="N249" s="341"/>
      <c r="O249" s="342"/>
      <c r="P249" s="343"/>
      <c r="Q249" s="69"/>
      <c r="R249" s="117"/>
      <c r="S249" s="77"/>
      <c r="T249" s="77"/>
      <c r="U249" s="77"/>
      <c r="V249" s="77"/>
      <c r="W249" s="77"/>
      <c r="X249" s="118"/>
      <c r="Y249" s="16"/>
      <c r="Z249" s="144"/>
    </row>
    <row r="250" spans="1:26" ht="20.100000000000001" customHeight="1" x14ac:dyDescent="0.15">
      <c r="A250" s="138">
        <f>IF(AND($K250="○",$M250="○", OR(TRIM($Q248)="", TRIM($R248)="")), 1001,0)</f>
        <v>0</v>
      </c>
      <c r="B250" s="138"/>
      <c r="C250" s="306"/>
      <c r="D250" s="258">
        <f t="shared" si="4"/>
        <v>23</v>
      </c>
      <c r="E250" s="344"/>
      <c r="F250" s="345"/>
      <c r="G250" s="314" t="s">
        <v>104</v>
      </c>
      <c r="H250" s="315"/>
      <c r="I250" s="315"/>
      <c r="J250" s="316"/>
      <c r="K250" s="42"/>
      <c r="L250" s="43"/>
      <c r="M250" s="15"/>
      <c r="N250" s="341"/>
      <c r="O250" s="342"/>
      <c r="P250" s="343"/>
      <c r="Q250" s="69"/>
      <c r="R250" s="117"/>
      <c r="S250" s="77"/>
      <c r="T250" s="77"/>
      <c r="U250" s="77"/>
      <c r="V250" s="77"/>
      <c r="W250" s="77"/>
      <c r="X250" s="118"/>
      <c r="Y250" s="16"/>
      <c r="Z250" s="144"/>
    </row>
    <row r="251" spans="1:26" ht="20.100000000000001" customHeight="1" x14ac:dyDescent="0.15">
      <c r="A251" s="138">
        <f>IF(AND($K251="○",$M251="○", OR(TRIM($Q248)="", TRIM($R248)="")), 1001,0)</f>
        <v>0</v>
      </c>
      <c r="B251" s="138"/>
      <c r="C251" s="306"/>
      <c r="D251" s="258">
        <f t="shared" si="4"/>
        <v>24</v>
      </c>
      <c r="E251" s="344"/>
      <c r="F251" s="345"/>
      <c r="G251" s="314" t="s">
        <v>86</v>
      </c>
      <c r="H251" s="315"/>
      <c r="I251" s="315"/>
      <c r="J251" s="316"/>
      <c r="K251" s="42"/>
      <c r="L251" s="43"/>
      <c r="M251" s="15"/>
      <c r="N251" s="341"/>
      <c r="O251" s="342"/>
      <c r="P251" s="343"/>
      <c r="Q251" s="69"/>
      <c r="R251" s="117"/>
      <c r="S251" s="77"/>
      <c r="T251" s="77"/>
      <c r="U251" s="77"/>
      <c r="V251" s="77"/>
      <c r="W251" s="77"/>
      <c r="X251" s="118"/>
      <c r="Y251" s="16"/>
      <c r="Z251" s="144"/>
    </row>
    <row r="252" spans="1:26" ht="20.100000000000001" customHeight="1" x14ac:dyDescent="0.15">
      <c r="A252" s="138">
        <f>IF(AND($K252="○",$M252="○", OR(TRIM($Q248)="", TRIM($R248)="")), 1001,0)</f>
        <v>0</v>
      </c>
      <c r="B252" s="138"/>
      <c r="C252" s="306"/>
      <c r="D252" s="258">
        <f t="shared" si="4"/>
        <v>25</v>
      </c>
      <c r="E252" s="344"/>
      <c r="F252" s="345"/>
      <c r="G252" s="314" t="s">
        <v>105</v>
      </c>
      <c r="H252" s="315"/>
      <c r="I252" s="315"/>
      <c r="J252" s="316"/>
      <c r="K252" s="42"/>
      <c r="L252" s="43"/>
      <c r="M252" s="15"/>
      <c r="N252" s="341"/>
      <c r="O252" s="342"/>
      <c r="P252" s="343"/>
      <c r="Q252" s="69"/>
      <c r="R252" s="117"/>
      <c r="S252" s="77"/>
      <c r="T252" s="77"/>
      <c r="U252" s="77"/>
      <c r="V252" s="77"/>
      <c r="W252" s="77"/>
      <c r="X252" s="118"/>
      <c r="Y252" s="16"/>
      <c r="Z252" s="144"/>
    </row>
    <row r="253" spans="1:26" ht="20.100000000000001" customHeight="1" x14ac:dyDescent="0.15">
      <c r="A253" s="138">
        <f>IF(AND($K253="○",$M253="○", OR(TRIM($Q248)="", TRIM($R248)="")), 1001,0)</f>
        <v>0</v>
      </c>
      <c r="B253" s="138"/>
      <c r="C253" s="306"/>
      <c r="D253" s="258">
        <f t="shared" si="4"/>
        <v>26</v>
      </c>
      <c r="E253" s="344"/>
      <c r="F253" s="345"/>
      <c r="G253" s="314" t="s">
        <v>87</v>
      </c>
      <c r="H253" s="315"/>
      <c r="I253" s="315"/>
      <c r="J253" s="316"/>
      <c r="K253" s="42"/>
      <c r="L253" s="43"/>
      <c r="M253" s="15"/>
      <c r="N253" s="341"/>
      <c r="O253" s="342"/>
      <c r="P253" s="343"/>
      <c r="Q253" s="69"/>
      <c r="R253" s="117"/>
      <c r="S253" s="77"/>
      <c r="T253" s="77"/>
      <c r="U253" s="77"/>
      <c r="V253" s="77"/>
      <c r="W253" s="77"/>
      <c r="X253" s="118"/>
      <c r="Y253" s="16"/>
      <c r="Z253" s="144"/>
    </row>
    <row r="254" spans="1:26" ht="20.100000000000001" customHeight="1" x14ac:dyDescent="0.15">
      <c r="A254" s="138">
        <f>IF(AND($K254="○",$M254="○", OR(TRIM($Q248)="", TRIM($R248)="")), 1001,0)</f>
        <v>0</v>
      </c>
      <c r="B254" s="138"/>
      <c r="C254" s="306"/>
      <c r="D254" s="258">
        <f t="shared" si="4"/>
        <v>27</v>
      </c>
      <c r="E254" s="344"/>
      <c r="F254" s="345"/>
      <c r="G254" s="314" t="s">
        <v>88</v>
      </c>
      <c r="H254" s="315"/>
      <c r="I254" s="315"/>
      <c r="J254" s="316"/>
      <c r="K254" s="42"/>
      <c r="L254" s="43"/>
      <c r="M254" s="15"/>
      <c r="N254" s="341"/>
      <c r="O254" s="342"/>
      <c r="P254" s="343"/>
      <c r="Q254" s="69"/>
      <c r="R254" s="117"/>
      <c r="S254" s="77"/>
      <c r="T254" s="77"/>
      <c r="U254" s="77"/>
      <c r="V254" s="77"/>
      <c r="W254" s="77"/>
      <c r="X254" s="118"/>
      <c r="Y254" s="16"/>
      <c r="Z254" s="144"/>
    </row>
    <row r="255" spans="1:26" ht="20.100000000000001" customHeight="1" x14ac:dyDescent="0.15">
      <c r="A255" s="138">
        <f>IF(AND($K255="○",$M255="○", OR(TRIM($Q248)="", TRIM($R248)="")), 1001,0)</f>
        <v>0</v>
      </c>
      <c r="B255" s="138"/>
      <c r="C255" s="306"/>
      <c r="D255" s="258">
        <f t="shared" si="4"/>
        <v>28</v>
      </c>
      <c r="E255" s="344"/>
      <c r="F255" s="345"/>
      <c r="G255" s="314" t="s">
        <v>149</v>
      </c>
      <c r="H255" s="315"/>
      <c r="I255" s="315"/>
      <c r="J255" s="316"/>
      <c r="K255" s="42"/>
      <c r="L255" s="43"/>
      <c r="M255" s="15"/>
      <c r="N255" s="341"/>
      <c r="O255" s="342"/>
      <c r="P255" s="343"/>
      <c r="Q255" s="69"/>
      <c r="R255" s="117"/>
      <c r="S255" s="77"/>
      <c r="T255" s="77"/>
      <c r="U255" s="77"/>
      <c r="V255" s="77"/>
      <c r="W255" s="77"/>
      <c r="X255" s="118"/>
      <c r="Y255" s="16"/>
      <c r="Z255" s="144"/>
    </row>
    <row r="256" spans="1:26" ht="20.100000000000001" customHeight="1" x14ac:dyDescent="0.15">
      <c r="A256" s="138">
        <f>IF(AND($K256="○",$M256="○", OR(TRIM($Q248)="", TRIM($R248)="")), 1001,0)</f>
        <v>0</v>
      </c>
      <c r="B256" s="138"/>
      <c r="C256" s="346"/>
      <c r="D256" s="258">
        <f t="shared" si="4"/>
        <v>29</v>
      </c>
      <c r="E256" s="344"/>
      <c r="F256" s="345"/>
      <c r="G256" s="314" t="s">
        <v>113</v>
      </c>
      <c r="H256" s="315"/>
      <c r="I256" s="315"/>
      <c r="J256" s="316"/>
      <c r="K256" s="42"/>
      <c r="L256" s="43"/>
      <c r="M256" s="23"/>
      <c r="N256" s="341"/>
      <c r="O256" s="342"/>
      <c r="P256" s="343"/>
      <c r="Q256" s="69"/>
      <c r="R256" s="117"/>
      <c r="S256" s="77"/>
      <c r="T256" s="77"/>
      <c r="U256" s="77"/>
      <c r="V256" s="77"/>
      <c r="W256" s="77"/>
      <c r="X256" s="118"/>
      <c r="Y256" s="19"/>
      <c r="Z256" s="144"/>
    </row>
    <row r="257" spans="1:26" ht="20.100000000000001" customHeight="1" x14ac:dyDescent="0.15">
      <c r="A257" s="138">
        <f>IF(AND($K257="○",$M257="○", OR(TRIM($Q248)="", TRIM($R248)="")), 1001,0)</f>
        <v>0</v>
      </c>
      <c r="B257" s="138"/>
      <c r="C257" s="306"/>
      <c r="D257" s="258">
        <f t="shared" si="4"/>
        <v>30</v>
      </c>
      <c r="E257" s="344"/>
      <c r="F257" s="345"/>
      <c r="G257" s="314" t="s">
        <v>116</v>
      </c>
      <c r="H257" s="315"/>
      <c r="I257" s="315"/>
      <c r="J257" s="316"/>
      <c r="K257" s="42"/>
      <c r="L257" s="43"/>
      <c r="M257" s="15"/>
      <c r="N257" s="341"/>
      <c r="O257" s="342"/>
      <c r="P257" s="343"/>
      <c r="Q257" s="69"/>
      <c r="R257" s="117"/>
      <c r="S257" s="77"/>
      <c r="T257" s="77"/>
      <c r="U257" s="77"/>
      <c r="V257" s="77"/>
      <c r="W257" s="77"/>
      <c r="X257" s="118"/>
      <c r="Y257" s="16"/>
      <c r="Z257" s="144"/>
    </row>
    <row r="258" spans="1:26" ht="20.100000000000001" customHeight="1" x14ac:dyDescent="0.15">
      <c r="A258" s="138">
        <f>IF(AND($K258="○",$M258="○", OR(TRIM($Q248)="", TRIM($R248)="")), 1001,0)</f>
        <v>0</v>
      </c>
      <c r="B258" s="138"/>
      <c r="C258" s="306"/>
      <c r="D258" s="258">
        <f t="shared" si="4"/>
        <v>31</v>
      </c>
      <c r="E258" s="344"/>
      <c r="F258" s="345"/>
      <c r="G258" s="314" t="s">
        <v>117</v>
      </c>
      <c r="H258" s="315"/>
      <c r="I258" s="315"/>
      <c r="J258" s="316"/>
      <c r="K258" s="42"/>
      <c r="L258" s="43"/>
      <c r="M258" s="23"/>
      <c r="N258" s="341"/>
      <c r="O258" s="342"/>
      <c r="P258" s="343"/>
      <c r="Q258" s="69"/>
      <c r="R258" s="117"/>
      <c r="S258" s="77"/>
      <c r="T258" s="77"/>
      <c r="U258" s="77"/>
      <c r="V258" s="77"/>
      <c r="W258" s="77"/>
      <c r="X258" s="118"/>
      <c r="Y258" s="19"/>
      <c r="Z258" s="144"/>
    </row>
    <row r="259" spans="1:26" ht="20.100000000000001" customHeight="1" x14ac:dyDescent="0.15">
      <c r="A259" s="138">
        <f>IF(AND($K259="○",$M259="○", OR(TRIM($Q248)="", TRIM($R248)="")), 1001,0)</f>
        <v>0</v>
      </c>
      <c r="B259" s="138"/>
      <c r="C259" s="306"/>
      <c r="D259" s="258">
        <f t="shared" si="4"/>
        <v>32</v>
      </c>
      <c r="E259" s="344"/>
      <c r="F259" s="345"/>
      <c r="G259" s="314" t="s">
        <v>106</v>
      </c>
      <c r="H259" s="315"/>
      <c r="I259" s="315"/>
      <c r="J259" s="316"/>
      <c r="K259" s="42"/>
      <c r="L259" s="43"/>
      <c r="M259" s="15"/>
      <c r="N259" s="341"/>
      <c r="O259" s="342"/>
      <c r="P259" s="343"/>
      <c r="Q259" s="69"/>
      <c r="R259" s="117"/>
      <c r="S259" s="77"/>
      <c r="T259" s="77"/>
      <c r="U259" s="77"/>
      <c r="V259" s="77"/>
      <c r="W259" s="77"/>
      <c r="X259" s="118"/>
      <c r="Y259" s="16"/>
      <c r="Z259" s="144"/>
    </row>
    <row r="260" spans="1:26" ht="20.100000000000001" customHeight="1" x14ac:dyDescent="0.15">
      <c r="A260" s="138">
        <f>IF(AND($K260="○",$M260="○", OR(TRIM($Q248)="", TRIM($R248)="")), 1001,0)</f>
        <v>0</v>
      </c>
      <c r="B260" s="138"/>
      <c r="C260" s="306"/>
      <c r="D260" s="258">
        <f t="shared" si="4"/>
        <v>33</v>
      </c>
      <c r="E260" s="344"/>
      <c r="F260" s="345"/>
      <c r="G260" s="314" t="s">
        <v>89</v>
      </c>
      <c r="H260" s="315"/>
      <c r="I260" s="315"/>
      <c r="J260" s="316"/>
      <c r="K260" s="42"/>
      <c r="L260" s="43"/>
      <c r="M260" s="15"/>
      <c r="N260" s="341"/>
      <c r="O260" s="342"/>
      <c r="P260" s="343"/>
      <c r="Q260" s="69"/>
      <c r="R260" s="117"/>
      <c r="S260" s="77"/>
      <c r="T260" s="77"/>
      <c r="U260" s="77"/>
      <c r="V260" s="77"/>
      <c r="W260" s="77"/>
      <c r="X260" s="118"/>
      <c r="Y260" s="16"/>
      <c r="Z260" s="144"/>
    </row>
    <row r="261" spans="1:26" ht="20.100000000000001" customHeight="1" x14ac:dyDescent="0.15">
      <c r="A261" s="138">
        <f>IF(AND($K261="○",$M261="○", OR(TRIM($Q248)="", TRIM($R248)="")), 1001,0)</f>
        <v>0</v>
      </c>
      <c r="B261" s="138"/>
      <c r="C261" s="306"/>
      <c r="D261" s="258">
        <f t="shared" si="4"/>
        <v>34</v>
      </c>
      <c r="E261" s="344"/>
      <c r="F261" s="345"/>
      <c r="G261" s="314" t="s">
        <v>90</v>
      </c>
      <c r="H261" s="315"/>
      <c r="I261" s="315"/>
      <c r="J261" s="316"/>
      <c r="K261" s="42"/>
      <c r="L261" s="43"/>
      <c r="M261" s="15"/>
      <c r="N261" s="341"/>
      <c r="O261" s="342"/>
      <c r="P261" s="343"/>
      <c r="Q261" s="69"/>
      <c r="R261" s="117"/>
      <c r="S261" s="77"/>
      <c r="T261" s="77"/>
      <c r="U261" s="77"/>
      <c r="V261" s="77"/>
      <c r="W261" s="77"/>
      <c r="X261" s="118"/>
      <c r="Y261" s="16"/>
      <c r="Z261" s="144"/>
    </row>
    <row r="262" spans="1:26" ht="20.100000000000001" customHeight="1" x14ac:dyDescent="0.15">
      <c r="A262" s="138">
        <f>IF(AND($K262="○",$M262="○", OR(TRIM($Q248)="", TRIM($R248)="")), 1001,0)</f>
        <v>0</v>
      </c>
      <c r="B262" s="138"/>
      <c r="C262" s="306"/>
      <c r="D262" s="258">
        <f t="shared" si="4"/>
        <v>35</v>
      </c>
      <c r="E262" s="344"/>
      <c r="F262" s="345"/>
      <c r="G262" s="314" t="s">
        <v>107</v>
      </c>
      <c r="H262" s="315"/>
      <c r="I262" s="315"/>
      <c r="J262" s="316"/>
      <c r="K262" s="42"/>
      <c r="L262" s="43"/>
      <c r="M262" s="15"/>
      <c r="N262" s="341"/>
      <c r="O262" s="342"/>
      <c r="P262" s="343"/>
      <c r="Q262" s="69"/>
      <c r="R262" s="117"/>
      <c r="S262" s="77"/>
      <c r="T262" s="77"/>
      <c r="U262" s="77"/>
      <c r="V262" s="77"/>
      <c r="W262" s="77"/>
      <c r="X262" s="118"/>
      <c r="Y262" s="16"/>
      <c r="Z262" s="144"/>
    </row>
    <row r="263" spans="1:26" ht="20.100000000000001" customHeight="1" x14ac:dyDescent="0.15">
      <c r="A263" s="138">
        <f>IF(AND($K263="○",$M263="○", OR(TRIM($Q248)="", TRIM($R248)="")), 1001,0)</f>
        <v>0</v>
      </c>
      <c r="B263" s="138"/>
      <c r="C263" s="306"/>
      <c r="D263" s="258">
        <f t="shared" si="4"/>
        <v>36</v>
      </c>
      <c r="E263" s="344"/>
      <c r="F263" s="345"/>
      <c r="G263" s="314" t="s">
        <v>150</v>
      </c>
      <c r="H263" s="315"/>
      <c r="I263" s="315"/>
      <c r="J263" s="316"/>
      <c r="K263" s="42"/>
      <c r="L263" s="43"/>
      <c r="M263" s="15"/>
      <c r="N263" s="341"/>
      <c r="O263" s="342"/>
      <c r="P263" s="343"/>
      <c r="Q263" s="69"/>
      <c r="R263" s="117"/>
      <c r="S263" s="77"/>
      <c r="T263" s="77"/>
      <c r="U263" s="77"/>
      <c r="V263" s="77"/>
      <c r="W263" s="77"/>
      <c r="X263" s="118"/>
      <c r="Y263" s="16"/>
      <c r="Z263" s="144"/>
    </row>
    <row r="264" spans="1:26" ht="20.100000000000001" customHeight="1" x14ac:dyDescent="0.15">
      <c r="A264" s="138">
        <f>IF(AND($K264="○",$M264="○", OR(TRIM($Q248)="", TRIM($R248)="")), 1001,0)</f>
        <v>0</v>
      </c>
      <c r="B264" s="138"/>
      <c r="C264" s="306"/>
      <c r="D264" s="258">
        <f t="shared" si="4"/>
        <v>37</v>
      </c>
      <c r="E264" s="347"/>
      <c r="F264" s="345"/>
      <c r="G264" s="314" t="s">
        <v>109</v>
      </c>
      <c r="H264" s="315"/>
      <c r="I264" s="315"/>
      <c r="J264" s="316"/>
      <c r="K264" s="42"/>
      <c r="L264" s="43"/>
      <c r="M264" s="15"/>
      <c r="N264" s="341"/>
      <c r="O264" s="342"/>
      <c r="P264" s="343"/>
      <c r="Q264" s="69"/>
      <c r="R264" s="117"/>
      <c r="S264" s="77"/>
      <c r="T264" s="77"/>
      <c r="U264" s="77"/>
      <c r="V264" s="77"/>
      <c r="W264" s="77"/>
      <c r="X264" s="118"/>
      <c r="Y264" s="16"/>
      <c r="Z264" s="144"/>
    </row>
    <row r="265" spans="1:26" ht="20.100000000000001" customHeight="1" x14ac:dyDescent="0.15">
      <c r="A265" s="138">
        <f>IF(AND($K265="○",$M265="○", OR(TRIM($Q248)="", TRIM($R248)="")), 1001,0)</f>
        <v>0</v>
      </c>
      <c r="B265" s="138"/>
      <c r="C265" s="306"/>
      <c r="D265" s="258">
        <f t="shared" si="4"/>
        <v>38</v>
      </c>
      <c r="E265" s="347"/>
      <c r="F265" s="345"/>
      <c r="G265" s="314" t="s">
        <v>91</v>
      </c>
      <c r="H265" s="315"/>
      <c r="I265" s="315"/>
      <c r="J265" s="316"/>
      <c r="K265" s="42"/>
      <c r="L265" s="43"/>
      <c r="M265" s="15"/>
      <c r="N265" s="341"/>
      <c r="O265" s="342"/>
      <c r="P265" s="343"/>
      <c r="Q265" s="69"/>
      <c r="R265" s="117"/>
      <c r="S265" s="77"/>
      <c r="T265" s="77"/>
      <c r="U265" s="77"/>
      <c r="V265" s="77"/>
      <c r="W265" s="77"/>
      <c r="X265" s="118"/>
      <c r="Y265" s="16"/>
      <c r="Z265" s="144"/>
    </row>
    <row r="266" spans="1:26" ht="20.100000000000001" customHeight="1" x14ac:dyDescent="0.15">
      <c r="A266" s="138">
        <f>IF(AND($K266="○",$M266="○", OR(TRIM($Q248)="", TRIM($R248)="")), 1001,0)</f>
        <v>0</v>
      </c>
      <c r="B266" s="138"/>
      <c r="C266" s="306"/>
      <c r="D266" s="258">
        <f t="shared" si="4"/>
        <v>39</v>
      </c>
      <c r="E266" s="347"/>
      <c r="F266" s="345"/>
      <c r="G266" s="314" t="s">
        <v>111</v>
      </c>
      <c r="H266" s="315"/>
      <c r="I266" s="315"/>
      <c r="J266" s="316"/>
      <c r="K266" s="42"/>
      <c r="L266" s="43"/>
      <c r="M266" s="15"/>
      <c r="N266" s="341"/>
      <c r="O266" s="342"/>
      <c r="P266" s="343"/>
      <c r="Q266" s="69"/>
      <c r="R266" s="117"/>
      <c r="S266" s="77"/>
      <c r="T266" s="77"/>
      <c r="U266" s="77"/>
      <c r="V266" s="77"/>
      <c r="W266" s="77"/>
      <c r="X266" s="118"/>
      <c r="Y266" s="16"/>
      <c r="Z266" s="144"/>
    </row>
    <row r="267" spans="1:26" ht="20.100000000000001" customHeight="1" x14ac:dyDescent="0.15">
      <c r="A267" s="138">
        <f>IF(AND($K267="○",$M267="○", OR(TRIM($Q248)="", TRIM($R248)="")), 1001,0)</f>
        <v>0</v>
      </c>
      <c r="B267" s="138"/>
      <c r="C267" s="306"/>
      <c r="D267" s="258">
        <f t="shared" si="4"/>
        <v>40</v>
      </c>
      <c r="E267" s="344"/>
      <c r="F267" s="345"/>
      <c r="G267" s="314" t="s">
        <v>114</v>
      </c>
      <c r="H267" s="315"/>
      <c r="I267" s="315"/>
      <c r="J267" s="316"/>
      <c r="K267" s="42"/>
      <c r="L267" s="43"/>
      <c r="M267" s="15"/>
      <c r="N267" s="341"/>
      <c r="O267" s="342"/>
      <c r="P267" s="343"/>
      <c r="Q267" s="69"/>
      <c r="R267" s="117"/>
      <c r="S267" s="77"/>
      <c r="T267" s="77"/>
      <c r="U267" s="77"/>
      <c r="V267" s="77"/>
      <c r="W267" s="77"/>
      <c r="X267" s="118"/>
      <c r="Y267" s="16"/>
      <c r="Z267" s="144"/>
    </row>
    <row r="268" spans="1:26" ht="20.100000000000001" customHeight="1" x14ac:dyDescent="0.15">
      <c r="A268" s="138">
        <f>IF(AND($K268="○",$M268="○", OR(TRIM($Q248)="", TRIM($R248)="")), 1001,0)</f>
        <v>0</v>
      </c>
      <c r="B268" s="232"/>
      <c r="C268" s="306"/>
      <c r="D268" s="275">
        <f t="shared" si="4"/>
        <v>41</v>
      </c>
      <c r="E268" s="348"/>
      <c r="F268" s="349"/>
      <c r="G268" s="321" t="s">
        <v>115</v>
      </c>
      <c r="H268" s="322"/>
      <c r="I268" s="322"/>
      <c r="J268" s="323"/>
      <c r="K268" s="48"/>
      <c r="L268" s="49"/>
      <c r="M268" s="17"/>
      <c r="N268" s="350"/>
      <c r="O268" s="351"/>
      <c r="P268" s="352"/>
      <c r="Q268" s="70"/>
      <c r="R268" s="119"/>
      <c r="S268" s="120"/>
      <c r="T268" s="120"/>
      <c r="U268" s="120"/>
      <c r="V268" s="120"/>
      <c r="W268" s="120"/>
      <c r="X268" s="121"/>
      <c r="Y268" s="20"/>
      <c r="Z268" s="144"/>
    </row>
    <row r="269" spans="1:26" ht="20.100000000000001" customHeight="1" x14ac:dyDescent="0.15">
      <c r="A269" s="138"/>
      <c r="B269" s="232"/>
      <c r="C269" s="306"/>
      <c r="D269" s="353">
        <f t="shared" si="4"/>
        <v>42</v>
      </c>
      <c r="E269" s="354" t="s">
        <v>170</v>
      </c>
      <c r="F269" s="355"/>
      <c r="G269" s="355"/>
      <c r="H269" s="355"/>
      <c r="I269" s="355"/>
      <c r="J269" s="356"/>
      <c r="K269" s="98"/>
      <c r="L269" s="99"/>
      <c r="M269" s="357"/>
      <c r="N269" s="358" t="s">
        <v>63</v>
      </c>
      <c r="O269" s="359"/>
      <c r="P269" s="299"/>
      <c r="Q269" s="31"/>
      <c r="R269" s="100"/>
      <c r="S269" s="101"/>
      <c r="T269" s="101"/>
      <c r="U269" s="101"/>
      <c r="V269" s="101"/>
      <c r="W269" s="101"/>
      <c r="X269" s="102"/>
      <c r="Y269" s="24"/>
      <c r="Z269" s="144"/>
    </row>
    <row r="270" spans="1:26" ht="20.100000000000001" customHeight="1" x14ac:dyDescent="0.15">
      <c r="A270" s="138">
        <f>IF(AND($K270="○",$M270="○", OR(TRIM($Q270)="", TRIM($R270)="")), 1001,0)</f>
        <v>0</v>
      </c>
      <c r="B270" s="232"/>
      <c r="C270" s="306"/>
      <c r="D270" s="267">
        <f t="shared" si="4"/>
        <v>43</v>
      </c>
      <c r="E270" s="360" t="s">
        <v>230</v>
      </c>
      <c r="F270" s="361" t="s">
        <v>206</v>
      </c>
      <c r="G270" s="308" t="s">
        <v>151</v>
      </c>
      <c r="H270" s="309"/>
      <c r="I270" s="309"/>
      <c r="J270" s="310"/>
      <c r="K270" s="46"/>
      <c r="L270" s="47"/>
      <c r="M270" s="23"/>
      <c r="N270" s="362" t="s">
        <v>191</v>
      </c>
      <c r="O270" s="363"/>
      <c r="P270" s="364"/>
      <c r="Q270" s="68"/>
      <c r="R270" s="114"/>
      <c r="S270" s="115"/>
      <c r="T270" s="115"/>
      <c r="U270" s="115"/>
      <c r="V270" s="115"/>
      <c r="W270" s="115"/>
      <c r="X270" s="116"/>
      <c r="Y270" s="25"/>
      <c r="Z270" s="144"/>
    </row>
    <row r="271" spans="1:26" ht="20.100000000000001" customHeight="1" x14ac:dyDescent="0.15">
      <c r="A271" s="134">
        <f>IF(AND($K271="○",$M271="○", OR(TRIM($Q270)="", TRIM($R270)="")), 1001,0)</f>
        <v>0</v>
      </c>
      <c r="B271" s="144"/>
      <c r="C271" s="243"/>
      <c r="D271" s="258">
        <f t="shared" si="4"/>
        <v>44</v>
      </c>
      <c r="E271" s="365"/>
      <c r="F271" s="366"/>
      <c r="G271" s="314" t="s">
        <v>152</v>
      </c>
      <c r="H271" s="315"/>
      <c r="I271" s="315"/>
      <c r="J271" s="316"/>
      <c r="K271" s="42"/>
      <c r="L271" s="43"/>
      <c r="M271" s="15"/>
      <c r="N271" s="341"/>
      <c r="O271" s="342"/>
      <c r="P271" s="343"/>
      <c r="Q271" s="69"/>
      <c r="R271" s="117"/>
      <c r="S271" s="77"/>
      <c r="T271" s="77"/>
      <c r="U271" s="77"/>
      <c r="V271" s="77"/>
      <c r="W271" s="77"/>
      <c r="X271" s="118"/>
      <c r="Y271" s="26"/>
      <c r="Z271" s="144"/>
    </row>
    <row r="272" spans="1:26" ht="20.100000000000001" customHeight="1" x14ac:dyDescent="0.15">
      <c r="A272" s="134">
        <f>IF(AND($K272="○",$M272="○", OR(TRIM($Q270)="", TRIM($R270)="")), 1001,0)</f>
        <v>0</v>
      </c>
      <c r="B272" s="144"/>
      <c r="C272" s="243"/>
      <c r="D272" s="258">
        <f t="shared" si="4"/>
        <v>45</v>
      </c>
      <c r="E272" s="365"/>
      <c r="F272" s="366"/>
      <c r="G272" s="314" t="s">
        <v>153</v>
      </c>
      <c r="H272" s="315"/>
      <c r="I272" s="315"/>
      <c r="J272" s="316"/>
      <c r="K272" s="42"/>
      <c r="L272" s="43"/>
      <c r="M272" s="15"/>
      <c r="N272" s="341"/>
      <c r="O272" s="342"/>
      <c r="P272" s="343"/>
      <c r="Q272" s="69"/>
      <c r="R272" s="117"/>
      <c r="S272" s="77"/>
      <c r="T272" s="77"/>
      <c r="U272" s="77"/>
      <c r="V272" s="77"/>
      <c r="W272" s="77"/>
      <c r="X272" s="118"/>
      <c r="Y272" s="26"/>
      <c r="Z272" s="144"/>
    </row>
    <row r="273" spans="1:26" ht="20.100000000000001" customHeight="1" x14ac:dyDescent="0.15">
      <c r="A273" s="134">
        <f>IF(AND($K273="○",$M273="○", OR(TRIM($Q270)="", TRIM($R270)="")), 1001,0)</f>
        <v>0</v>
      </c>
      <c r="B273" s="144"/>
      <c r="C273" s="243"/>
      <c r="D273" s="258">
        <f t="shared" si="4"/>
        <v>46</v>
      </c>
      <c r="E273" s="365"/>
      <c r="F273" s="366"/>
      <c r="G273" s="314" t="s">
        <v>154</v>
      </c>
      <c r="H273" s="315"/>
      <c r="I273" s="315"/>
      <c r="J273" s="316"/>
      <c r="K273" s="42"/>
      <c r="L273" s="43"/>
      <c r="M273" s="15"/>
      <c r="N273" s="341"/>
      <c r="O273" s="342"/>
      <c r="P273" s="343"/>
      <c r="Q273" s="69"/>
      <c r="R273" s="117"/>
      <c r="S273" s="77"/>
      <c r="T273" s="77"/>
      <c r="U273" s="77"/>
      <c r="V273" s="77"/>
      <c r="W273" s="77"/>
      <c r="X273" s="118"/>
      <c r="Y273" s="26"/>
      <c r="Z273" s="144"/>
    </row>
    <row r="274" spans="1:26" ht="20.100000000000001" customHeight="1" x14ac:dyDescent="0.15">
      <c r="A274" s="134">
        <f>IF(AND($K274="○",$M274="○", OR(TRIM($Q270)="", TRIM($R270)="")), 1001,0)</f>
        <v>0</v>
      </c>
      <c r="B274" s="144"/>
      <c r="C274" s="243"/>
      <c r="D274" s="258">
        <f t="shared" si="4"/>
        <v>47</v>
      </c>
      <c r="E274" s="365"/>
      <c r="F274" s="366"/>
      <c r="G274" s="314" t="s">
        <v>155</v>
      </c>
      <c r="H274" s="315"/>
      <c r="I274" s="315"/>
      <c r="J274" s="316"/>
      <c r="K274" s="42"/>
      <c r="L274" s="43"/>
      <c r="M274" s="15"/>
      <c r="N274" s="341"/>
      <c r="O274" s="342"/>
      <c r="P274" s="343"/>
      <c r="Q274" s="69"/>
      <c r="R274" s="117"/>
      <c r="S274" s="77"/>
      <c r="T274" s="77"/>
      <c r="U274" s="77"/>
      <c r="V274" s="77"/>
      <c r="W274" s="77"/>
      <c r="X274" s="118"/>
      <c r="Y274" s="26"/>
      <c r="Z274" s="144"/>
    </row>
    <row r="275" spans="1:26" ht="20.100000000000001" customHeight="1" x14ac:dyDescent="0.15">
      <c r="A275" s="134">
        <f>IF(AND($K275="○",$M275="○", OR(TRIM($Q270)="", TRIM($R270)="")), 1001,0)</f>
        <v>0</v>
      </c>
      <c r="B275" s="144"/>
      <c r="C275" s="243"/>
      <c r="D275" s="258">
        <f t="shared" si="4"/>
        <v>48</v>
      </c>
      <c r="E275" s="365"/>
      <c r="F275" s="366"/>
      <c r="G275" s="314" t="s">
        <v>156</v>
      </c>
      <c r="H275" s="315"/>
      <c r="I275" s="315"/>
      <c r="J275" s="316"/>
      <c r="K275" s="42"/>
      <c r="L275" s="43"/>
      <c r="M275" s="15"/>
      <c r="N275" s="341"/>
      <c r="O275" s="342"/>
      <c r="P275" s="343"/>
      <c r="Q275" s="69"/>
      <c r="R275" s="117"/>
      <c r="S275" s="77"/>
      <c r="T275" s="77"/>
      <c r="U275" s="77"/>
      <c r="V275" s="77"/>
      <c r="W275" s="77"/>
      <c r="X275" s="118"/>
      <c r="Y275" s="26"/>
      <c r="Z275" s="144"/>
    </row>
    <row r="276" spans="1:26" ht="20.100000000000001" customHeight="1" x14ac:dyDescent="0.15">
      <c r="A276" s="138">
        <f>IF(AND($K276="○",$M276="○", OR(TRIM($Q270)="", TRIM($R270)="")), 1001,0)</f>
        <v>0</v>
      </c>
      <c r="B276" s="138"/>
      <c r="C276" s="306"/>
      <c r="D276" s="258">
        <f t="shared" si="4"/>
        <v>49</v>
      </c>
      <c r="E276" s="365"/>
      <c r="F276" s="366"/>
      <c r="G276" s="314" t="s">
        <v>157</v>
      </c>
      <c r="H276" s="315"/>
      <c r="I276" s="315"/>
      <c r="J276" s="316"/>
      <c r="K276" s="42"/>
      <c r="L276" s="43"/>
      <c r="M276" s="15"/>
      <c r="N276" s="341"/>
      <c r="O276" s="342"/>
      <c r="P276" s="343"/>
      <c r="Q276" s="69"/>
      <c r="R276" s="117"/>
      <c r="S276" s="77"/>
      <c r="T276" s="77"/>
      <c r="U276" s="77"/>
      <c r="V276" s="77"/>
      <c r="W276" s="77"/>
      <c r="X276" s="118"/>
      <c r="Y276" s="26"/>
      <c r="Z276" s="144"/>
    </row>
    <row r="277" spans="1:26" ht="20.100000000000001" customHeight="1" x14ac:dyDescent="0.15">
      <c r="A277" s="138">
        <f>IF(AND($K277="○",$M277="○", OR(TRIM($Q270)="", TRIM($R270)="")), 1001,0)</f>
        <v>0</v>
      </c>
      <c r="B277" s="138"/>
      <c r="C277" s="306"/>
      <c r="D277" s="258">
        <f t="shared" si="4"/>
        <v>50</v>
      </c>
      <c r="E277" s="365"/>
      <c r="F277" s="366"/>
      <c r="G277" s="314" t="s">
        <v>158</v>
      </c>
      <c r="H277" s="315"/>
      <c r="I277" s="315"/>
      <c r="J277" s="316"/>
      <c r="K277" s="42"/>
      <c r="L277" s="43"/>
      <c r="M277" s="27"/>
      <c r="N277" s="341"/>
      <c r="O277" s="342"/>
      <c r="P277" s="343"/>
      <c r="Q277" s="103"/>
      <c r="R277" s="127"/>
      <c r="S277" s="128"/>
      <c r="T277" s="128"/>
      <c r="U277" s="128"/>
      <c r="V277" s="128"/>
      <c r="W277" s="128"/>
      <c r="X277" s="129"/>
      <c r="Y277" s="28"/>
      <c r="Z277" s="144"/>
    </row>
    <row r="278" spans="1:26" ht="20.100000000000001" customHeight="1" x14ac:dyDescent="0.15">
      <c r="A278" s="138">
        <f>IF(AND($K278="○", OR(TRIM($Q278)="", TRIM($R278)="")), 1001,0)</f>
        <v>0</v>
      </c>
      <c r="B278" s="138"/>
      <c r="C278" s="306"/>
      <c r="D278" s="258">
        <f t="shared" si="4"/>
        <v>51</v>
      </c>
      <c r="E278" s="365"/>
      <c r="F278" s="367" t="s">
        <v>187</v>
      </c>
      <c r="G278" s="368"/>
      <c r="H278" s="368"/>
      <c r="I278" s="368"/>
      <c r="J278" s="369"/>
      <c r="K278" s="42"/>
      <c r="L278" s="43"/>
      <c r="M278" s="370"/>
      <c r="N278" s="371" t="s">
        <v>64</v>
      </c>
      <c r="O278" s="372"/>
      <c r="P278" s="373"/>
      <c r="Q278" s="2"/>
      <c r="R278" s="90"/>
      <c r="S278" s="91"/>
      <c r="T278" s="91"/>
      <c r="U278" s="91"/>
      <c r="V278" s="91"/>
      <c r="W278" s="91"/>
      <c r="X278" s="92"/>
      <c r="Y278" s="16"/>
      <c r="Z278" s="144"/>
    </row>
    <row r="279" spans="1:26" ht="20.100000000000001" customHeight="1" x14ac:dyDescent="0.15">
      <c r="A279" s="138"/>
      <c r="B279" s="138"/>
      <c r="C279" s="306"/>
      <c r="D279" s="258">
        <f t="shared" si="4"/>
        <v>52</v>
      </c>
      <c r="E279" s="365"/>
      <c r="F279" s="374" t="s">
        <v>159</v>
      </c>
      <c r="G279" s="375"/>
      <c r="H279" s="375"/>
      <c r="I279" s="375"/>
      <c r="J279" s="376"/>
      <c r="K279" s="50"/>
      <c r="L279" s="51"/>
      <c r="M279" s="377"/>
      <c r="N279" s="378" t="s">
        <v>65</v>
      </c>
      <c r="O279" s="379"/>
      <c r="P279" s="380"/>
      <c r="Q279" s="32"/>
      <c r="R279" s="90"/>
      <c r="S279" s="91"/>
      <c r="T279" s="91"/>
      <c r="U279" s="91"/>
      <c r="V279" s="91"/>
      <c r="W279" s="91"/>
      <c r="X279" s="92"/>
      <c r="Y279" s="130"/>
      <c r="Z279" s="144"/>
    </row>
    <row r="280" spans="1:26" ht="20.100000000000001" customHeight="1" x14ac:dyDescent="0.15">
      <c r="A280" s="138"/>
      <c r="B280" s="138"/>
      <c r="C280" s="306"/>
      <c r="D280" s="275">
        <f t="shared" si="4"/>
        <v>53</v>
      </c>
      <c r="E280" s="381"/>
      <c r="F280" s="382"/>
      <c r="G280" s="383"/>
      <c r="H280" s="383"/>
      <c r="I280" s="383"/>
      <c r="J280" s="384"/>
      <c r="K280" s="52"/>
      <c r="L280" s="53"/>
      <c r="M280" s="385"/>
      <c r="N280" s="386" t="s">
        <v>66</v>
      </c>
      <c r="O280" s="387"/>
      <c r="P280" s="388"/>
      <c r="Q280" s="33"/>
      <c r="R280" s="94"/>
      <c r="S280" s="95"/>
      <c r="T280" s="95"/>
      <c r="U280" s="95"/>
      <c r="V280" s="95"/>
      <c r="W280" s="95"/>
      <c r="X280" s="96"/>
      <c r="Y280" s="131"/>
      <c r="Z280" s="144"/>
    </row>
    <row r="281" spans="1:26" ht="20.100000000000001" customHeight="1" x14ac:dyDescent="0.15">
      <c r="A281" s="138"/>
      <c r="B281" s="138"/>
      <c r="C281" s="306"/>
      <c r="D281" s="389">
        <f t="shared" si="4"/>
        <v>54</v>
      </c>
      <c r="E281" s="354" t="s">
        <v>186</v>
      </c>
      <c r="F281" s="355"/>
      <c r="G281" s="355"/>
      <c r="H281" s="355"/>
      <c r="I281" s="355"/>
      <c r="J281" s="356"/>
      <c r="K281" s="98"/>
      <c r="L281" s="99"/>
      <c r="M281" s="390"/>
      <c r="N281" s="391"/>
      <c r="O281" s="391"/>
      <c r="P281" s="391"/>
      <c r="Q281" s="391"/>
      <c r="R281" s="391"/>
      <c r="S281" s="391"/>
      <c r="T281" s="391"/>
      <c r="U281" s="391"/>
      <c r="V281" s="391"/>
      <c r="W281" s="391"/>
      <c r="X281" s="392"/>
      <c r="Y281" s="29"/>
      <c r="Z281" s="144"/>
    </row>
    <row r="282" spans="1:26" ht="15" customHeight="1" x14ac:dyDescent="0.15">
      <c r="C282" s="143"/>
      <c r="D282" s="393" t="s">
        <v>160</v>
      </c>
      <c r="E282" s="184" t="s">
        <v>163</v>
      </c>
      <c r="G282" s="140"/>
      <c r="H282" s="140"/>
      <c r="I282" s="140"/>
      <c r="J282" s="140"/>
      <c r="K282" s="140"/>
      <c r="L282" s="140"/>
      <c r="M282" s="140"/>
      <c r="N282" s="140"/>
      <c r="O282" s="156"/>
      <c r="P282" s="156"/>
      <c r="Q282" s="156"/>
      <c r="R282" s="156"/>
      <c r="S282" s="156"/>
      <c r="T282" s="156"/>
      <c r="U282" s="156"/>
      <c r="V282" s="156"/>
      <c r="W282" s="156"/>
      <c r="X282" s="280"/>
      <c r="Y282" s="280"/>
      <c r="Z282" s="144"/>
    </row>
    <row r="283" spans="1:26" ht="15" customHeight="1" x14ac:dyDescent="0.15">
      <c r="C283" s="143"/>
      <c r="D283" s="394" t="s">
        <v>161</v>
      </c>
      <c r="E283" s="184" t="s">
        <v>241</v>
      </c>
      <c r="O283" s="164"/>
      <c r="P283" s="164"/>
      <c r="Q283" s="164"/>
      <c r="R283" s="164"/>
      <c r="S283" s="164"/>
      <c r="T283" s="164"/>
      <c r="U283" s="164"/>
      <c r="V283" s="164"/>
      <c r="W283" s="164"/>
      <c r="X283" s="395"/>
      <c r="Y283" s="395"/>
      <c r="Z283" s="144"/>
    </row>
    <row r="284" spans="1:26" ht="15" customHeight="1" x14ac:dyDescent="0.15">
      <c r="C284" s="143"/>
      <c r="D284" s="394" t="s">
        <v>162</v>
      </c>
      <c r="E284" s="184" t="s">
        <v>164</v>
      </c>
      <c r="O284" s="164"/>
      <c r="P284" s="164"/>
      <c r="Q284" s="164"/>
      <c r="R284" s="164"/>
      <c r="S284" s="164"/>
      <c r="T284" s="164"/>
      <c r="U284" s="164"/>
      <c r="V284" s="164"/>
      <c r="W284" s="164"/>
      <c r="X284" s="395"/>
      <c r="Y284" s="395"/>
      <c r="Z284" s="144"/>
    </row>
    <row r="285" spans="1:26" ht="15" customHeight="1" x14ac:dyDescent="0.15">
      <c r="C285" s="143"/>
      <c r="D285" s="394" t="s">
        <v>169</v>
      </c>
      <c r="E285" s="184" t="s">
        <v>208</v>
      </c>
      <c r="O285" s="164"/>
      <c r="P285" s="164"/>
      <c r="Q285" s="164"/>
      <c r="R285" s="164"/>
      <c r="S285" s="164"/>
      <c r="T285" s="164"/>
      <c r="U285" s="164"/>
      <c r="V285" s="164"/>
      <c r="W285" s="164"/>
      <c r="X285" s="395"/>
      <c r="Y285" s="395"/>
      <c r="Z285" s="144"/>
    </row>
    <row r="286" spans="1:26" ht="30" customHeight="1" x14ac:dyDescent="0.15">
      <c r="B286" s="144"/>
      <c r="D286" s="396" t="s">
        <v>227</v>
      </c>
      <c r="E286" s="397" t="s">
        <v>205</v>
      </c>
      <c r="F286" s="397"/>
      <c r="G286" s="397"/>
      <c r="H286" s="397"/>
      <c r="I286" s="397"/>
      <c r="J286" s="397"/>
      <c r="K286" s="397"/>
      <c r="L286" s="397"/>
      <c r="M286" s="397"/>
      <c r="N286" s="397"/>
      <c r="O286" s="397"/>
      <c r="P286" s="397"/>
      <c r="Q286" s="397"/>
      <c r="R286" s="397"/>
      <c r="S286" s="397"/>
      <c r="T286" s="397"/>
      <c r="U286" s="397"/>
      <c r="V286" s="397"/>
      <c r="W286" s="397"/>
      <c r="X286" s="397"/>
      <c r="Y286" s="397"/>
      <c r="Z286" s="144"/>
    </row>
    <row r="287" spans="1:26" ht="20.100000000000001" customHeight="1" x14ac:dyDescent="0.15">
      <c r="B287" s="144"/>
      <c r="D287" s="396"/>
      <c r="E287" s="398"/>
      <c r="F287" s="398"/>
      <c r="G287" s="398"/>
      <c r="H287" s="398"/>
      <c r="I287" s="398"/>
      <c r="J287" s="398"/>
      <c r="K287" s="398"/>
      <c r="L287" s="398"/>
      <c r="M287" s="398"/>
      <c r="N287" s="398"/>
      <c r="O287" s="398"/>
      <c r="P287" s="398"/>
      <c r="Q287" s="398"/>
      <c r="R287" s="398"/>
      <c r="S287" s="398"/>
      <c r="T287" s="398"/>
      <c r="U287" s="398"/>
      <c r="V287" s="398"/>
      <c r="W287" s="398"/>
      <c r="X287" s="398"/>
      <c r="Y287" s="398"/>
      <c r="Z287" s="144"/>
    </row>
    <row r="288" spans="1:26" ht="20.100000000000001" customHeight="1" x14ac:dyDescent="0.15">
      <c r="B288" s="144"/>
      <c r="D288" s="399">
        <v>55</v>
      </c>
      <c r="E288" s="400" t="s">
        <v>188</v>
      </c>
      <c r="F288" s="400"/>
      <c r="G288" s="142"/>
      <c r="H288" s="400"/>
      <c r="I288" s="400"/>
      <c r="J288" s="401"/>
      <c r="K288" s="400"/>
      <c r="L288" s="400"/>
      <c r="Z288" s="144"/>
    </row>
    <row r="289" spans="1:26" ht="54.95" customHeight="1" x14ac:dyDescent="0.15">
      <c r="A289" s="134">
        <f>IF(AND($K281="○",TRIM($E289)=""),1001,0)</f>
        <v>0</v>
      </c>
      <c r="B289" s="144"/>
      <c r="C289" s="143"/>
      <c r="D289" s="402"/>
      <c r="E289" s="126"/>
      <c r="F289" s="126"/>
      <c r="G289" s="126"/>
      <c r="H289" s="126"/>
      <c r="I289" s="126"/>
      <c r="J289" s="126"/>
      <c r="K289" s="126"/>
      <c r="L289" s="126"/>
      <c r="M289" s="126"/>
      <c r="N289" s="126"/>
      <c r="O289" s="126"/>
      <c r="P289" s="126"/>
      <c r="Q289" s="126"/>
      <c r="R289" s="126"/>
      <c r="S289" s="126"/>
      <c r="T289" s="126"/>
      <c r="U289" s="126"/>
      <c r="V289" s="126"/>
      <c r="W289" s="126"/>
      <c r="X289" s="126"/>
      <c r="Y289" s="126"/>
      <c r="Z289" s="144"/>
    </row>
    <row r="290" spans="1:26" ht="20.100000000000001" customHeight="1" x14ac:dyDescent="0.15">
      <c r="C290" s="143"/>
      <c r="D290" s="402"/>
      <c r="Z290" s="144"/>
    </row>
    <row r="291" spans="1:26" ht="20.100000000000001" customHeight="1" x14ac:dyDescent="0.15">
      <c r="A291" s="138"/>
      <c r="B291" s="138"/>
      <c r="C291" s="176"/>
      <c r="D291" s="177"/>
      <c r="E291" s="149"/>
      <c r="F291" s="149"/>
      <c r="G291" s="149"/>
      <c r="H291" s="149"/>
      <c r="I291" s="149"/>
      <c r="J291" s="149"/>
      <c r="K291" s="149"/>
      <c r="L291" s="149"/>
      <c r="M291" s="149"/>
      <c r="N291" s="149"/>
      <c r="O291" s="149"/>
      <c r="P291" s="178"/>
      <c r="Q291" s="178"/>
      <c r="R291" s="178"/>
      <c r="S291" s="178"/>
      <c r="T291" s="178"/>
      <c r="U291" s="178"/>
      <c r="V291" s="178"/>
      <c r="W291" s="178"/>
      <c r="X291" s="178"/>
      <c r="Y291" s="178"/>
      <c r="Z291" s="179"/>
    </row>
    <row r="292" spans="1:26" ht="20.100000000000001" customHeight="1" x14ac:dyDescent="0.15">
      <c r="A292" s="138"/>
      <c r="B292" s="138"/>
      <c r="C292" s="164"/>
      <c r="D292" s="164"/>
      <c r="E292" s="164"/>
      <c r="F292" s="164"/>
      <c r="G292" s="164"/>
      <c r="H292" s="164"/>
      <c r="I292" s="164"/>
      <c r="J292" s="165"/>
      <c r="K292" s="165"/>
      <c r="L292" s="165"/>
      <c r="M292" s="165"/>
      <c r="N292" s="165"/>
      <c r="O292" s="165"/>
      <c r="P292" s="165"/>
      <c r="Q292" s="165"/>
      <c r="R292" s="165"/>
      <c r="S292" s="165"/>
      <c r="T292" s="165"/>
      <c r="U292" s="165"/>
      <c r="V292" s="165"/>
      <c r="W292" s="165"/>
      <c r="X292" s="165"/>
      <c r="Y292" s="165"/>
      <c r="Z292" s="164"/>
    </row>
    <row r="293" spans="1:26" ht="20.100000000000001" customHeight="1" x14ac:dyDescent="0.15">
      <c r="A293" s="138"/>
      <c r="B293" s="138"/>
      <c r="C293" s="164"/>
      <c r="D293" s="164"/>
      <c r="E293" s="164"/>
      <c r="F293" s="164"/>
      <c r="G293" s="164"/>
      <c r="H293" s="164"/>
      <c r="I293" s="175"/>
      <c r="J293" s="165"/>
      <c r="K293" s="165"/>
      <c r="L293" s="165"/>
      <c r="M293" s="165"/>
      <c r="N293" s="165"/>
      <c r="O293" s="165"/>
      <c r="P293" s="165"/>
      <c r="Q293" s="165"/>
      <c r="R293" s="165"/>
      <c r="S293" s="165"/>
      <c r="T293" s="165"/>
      <c r="U293" s="165"/>
      <c r="V293" s="165"/>
      <c r="W293" s="165"/>
      <c r="Z293" s="164"/>
    </row>
    <row r="294" spans="1:26" ht="20.100000000000001" customHeight="1" x14ac:dyDescent="0.15">
      <c r="A294" s="138"/>
      <c r="B294" s="138"/>
      <c r="C294" s="151" t="s">
        <v>204</v>
      </c>
      <c r="D294" s="152"/>
      <c r="E294" s="152"/>
      <c r="F294" s="152"/>
      <c r="G294" s="152"/>
      <c r="H294" s="153"/>
    </row>
    <row r="295" spans="1:26" ht="20.100000000000001" customHeight="1" x14ac:dyDescent="0.15">
      <c r="A295" s="138"/>
      <c r="B295" s="138"/>
      <c r="C295" s="182"/>
      <c r="D295" s="183"/>
      <c r="E295" s="183"/>
      <c r="F295" s="183"/>
      <c r="G295" s="183"/>
      <c r="H295" s="183"/>
      <c r="I295" s="204"/>
      <c r="J295" s="156"/>
      <c r="K295" s="156"/>
      <c r="L295" s="156"/>
      <c r="M295" s="156"/>
      <c r="N295" s="156"/>
      <c r="O295" s="204"/>
      <c r="P295" s="156"/>
      <c r="Q295" s="156"/>
      <c r="R295" s="156"/>
      <c r="S295" s="156"/>
      <c r="T295" s="156"/>
      <c r="U295" s="156"/>
      <c r="V295" s="156"/>
      <c r="W295" s="156"/>
      <c r="X295" s="156"/>
      <c r="Y295" s="156"/>
      <c r="Z295" s="157"/>
    </row>
    <row r="296" spans="1:26" ht="20.100000000000001" customHeight="1" x14ac:dyDescent="0.15">
      <c r="A296" s="138">
        <f>IF(OR(TRIM($I296)="",TRIM($O296)=""),1001,0)</f>
        <v>1001</v>
      </c>
      <c r="B296" s="294"/>
      <c r="C296" s="182"/>
      <c r="D296" s="159">
        <v>1</v>
      </c>
      <c r="E296" s="282" t="s">
        <v>68</v>
      </c>
      <c r="F296" s="403"/>
      <c r="G296" s="165"/>
      <c r="H296" s="165"/>
      <c r="I296" s="44"/>
      <c r="J296" s="45"/>
      <c r="K296" s="45"/>
      <c r="L296" s="45"/>
      <c r="M296" s="45"/>
      <c r="N296" s="404" t="s">
        <v>15</v>
      </c>
      <c r="O296" s="44"/>
      <c r="P296" s="45"/>
      <c r="Q296" s="45"/>
      <c r="R296" s="282" t="s">
        <v>16</v>
      </c>
      <c r="S296" s="282"/>
      <c r="T296" s="282"/>
      <c r="U296" s="282"/>
      <c r="V296" s="282"/>
      <c r="W296" s="282"/>
      <c r="X296" s="165"/>
      <c r="Y296" s="165"/>
      <c r="Z296" s="163"/>
    </row>
    <row r="297" spans="1:26" ht="20.100000000000001" customHeight="1" x14ac:dyDescent="0.15">
      <c r="A297" s="138"/>
      <c r="B297" s="138"/>
      <c r="C297" s="182"/>
      <c r="D297" s="159"/>
      <c r="E297" s="284"/>
      <c r="F297" s="165"/>
      <c r="G297" s="165"/>
      <c r="H297" s="165"/>
      <c r="I297" s="405" t="s">
        <v>218</v>
      </c>
      <c r="J297" s="167" t="str">
        <f>日付例&amp;"　年月日を入力してください。"</f>
        <v>例)2026/4/1、R8/4/1　年月日を入力してください。</v>
      </c>
      <c r="K297" s="168"/>
      <c r="L297" s="168"/>
      <c r="M297" s="168"/>
      <c r="N297" s="184"/>
      <c r="O297" s="406"/>
      <c r="P297" s="168"/>
      <c r="Q297" s="168"/>
      <c r="R297" s="165"/>
      <c r="S297" s="165"/>
      <c r="T297" s="165"/>
      <c r="U297" s="165"/>
      <c r="V297" s="165"/>
      <c r="W297" s="165"/>
      <c r="X297" s="165"/>
      <c r="Y297" s="165"/>
      <c r="Z297" s="163"/>
    </row>
    <row r="298" spans="1:26" ht="20.100000000000001" customHeight="1" x14ac:dyDescent="0.15">
      <c r="A298" s="138">
        <f>IF(OR(TRIM($I298)="",TRIM($O298)=""),1001,0)</f>
        <v>1001</v>
      </c>
      <c r="B298" s="294"/>
      <c r="C298" s="182"/>
      <c r="D298" s="159">
        <v>2</v>
      </c>
      <c r="E298" s="282" t="s">
        <v>69</v>
      </c>
      <c r="F298" s="165"/>
      <c r="G298" s="165"/>
      <c r="H298" s="165"/>
      <c r="I298" s="44"/>
      <c r="J298" s="45"/>
      <c r="K298" s="45"/>
      <c r="L298" s="45"/>
      <c r="M298" s="45"/>
      <c r="N298" s="404" t="s">
        <v>15</v>
      </c>
      <c r="O298" s="44"/>
      <c r="P298" s="45"/>
      <c r="Q298" s="45"/>
      <c r="R298" s="282" t="s">
        <v>16</v>
      </c>
      <c r="S298" s="282"/>
      <c r="T298" s="282"/>
      <c r="U298" s="282"/>
      <c r="V298" s="282"/>
      <c r="W298" s="282"/>
      <c r="X298" s="165"/>
      <c r="Y298" s="165"/>
      <c r="Z298" s="163"/>
    </row>
    <row r="299" spans="1:26" ht="30" customHeight="1" x14ac:dyDescent="0.15">
      <c r="A299" s="138"/>
      <c r="B299" s="138"/>
      <c r="C299" s="182"/>
      <c r="D299" s="165"/>
      <c r="E299" s="165"/>
      <c r="F299" s="165"/>
      <c r="G299" s="165"/>
      <c r="H299" s="165"/>
      <c r="I299" s="172" t="s">
        <v>218</v>
      </c>
      <c r="J299" s="167" t="str">
        <f>日付例&amp;"　年月日を入力してください。"</f>
        <v>例)2026/4/1、R8/4/1　年月日を入力してください。</v>
      </c>
      <c r="K299" s="168"/>
      <c r="L299" s="168"/>
      <c r="M299" s="168"/>
      <c r="N299" s="168"/>
      <c r="O299" s="168"/>
      <c r="P299" s="165"/>
      <c r="Q299" s="165"/>
      <c r="R299" s="165"/>
      <c r="S299" s="165"/>
      <c r="T299" s="165"/>
      <c r="U299" s="165"/>
      <c r="V299" s="165"/>
      <c r="W299" s="165"/>
      <c r="X299" s="165"/>
      <c r="Y299" s="165"/>
      <c r="Z299" s="163"/>
    </row>
    <row r="300" spans="1:26" ht="30" customHeight="1" x14ac:dyDescent="0.15">
      <c r="A300" s="138"/>
      <c r="B300" s="138"/>
      <c r="C300" s="182"/>
      <c r="D300" s="159">
        <v>3</v>
      </c>
      <c r="E300" s="282" t="s">
        <v>232</v>
      </c>
      <c r="F300" s="165"/>
      <c r="G300" s="165"/>
      <c r="H300" s="165"/>
      <c r="I300" s="172"/>
      <c r="J300" s="167"/>
      <c r="K300" s="168"/>
      <c r="L300" s="168"/>
      <c r="M300" s="168"/>
      <c r="N300" s="168"/>
      <c r="O300" s="168"/>
      <c r="P300" s="165"/>
      <c r="Q300" s="165"/>
      <c r="R300" s="165"/>
      <c r="S300" s="165"/>
      <c r="T300" s="165"/>
      <c r="U300" s="165"/>
      <c r="V300" s="165"/>
      <c r="W300" s="165"/>
      <c r="X300" s="165"/>
      <c r="Y300" s="165"/>
      <c r="Z300" s="163"/>
    </row>
    <row r="301" spans="1:26" ht="30" customHeight="1" x14ac:dyDescent="0.15">
      <c r="A301" s="138"/>
      <c r="B301" s="138"/>
      <c r="C301" s="182"/>
      <c r="E301" s="407" t="s">
        <v>192</v>
      </c>
      <c r="F301" s="407"/>
      <c r="G301" s="407"/>
      <c r="H301" s="407"/>
      <c r="I301" s="407"/>
      <c r="J301" s="407"/>
      <c r="K301" s="407"/>
      <c r="L301" s="407"/>
      <c r="M301" s="407"/>
      <c r="N301" s="407"/>
      <c r="O301" s="407"/>
      <c r="P301" s="407"/>
      <c r="Q301" s="407"/>
      <c r="R301" s="407"/>
      <c r="S301" s="407"/>
      <c r="T301" s="407"/>
      <c r="U301" s="407"/>
      <c r="V301" s="407"/>
      <c r="W301" s="407"/>
      <c r="X301" s="407"/>
      <c r="Y301" s="407"/>
      <c r="Z301" s="163"/>
    </row>
    <row r="302" spans="1:26" ht="35.1" customHeight="1" x14ac:dyDescent="0.15">
      <c r="A302" s="138"/>
      <c r="B302" s="138"/>
      <c r="C302" s="158"/>
      <c r="D302" s="408"/>
      <c r="E302" s="238" t="s">
        <v>231</v>
      </c>
      <c r="F302" s="238"/>
      <c r="G302" s="238"/>
      <c r="H302" s="238"/>
      <c r="I302" s="238"/>
      <c r="J302" s="409"/>
      <c r="K302" s="410" t="s">
        <v>70</v>
      </c>
      <c r="L302" s="411"/>
      <c r="M302" s="412"/>
      <c r="N302" s="412"/>
      <c r="O302" s="413"/>
      <c r="P302" s="414" t="s">
        <v>71</v>
      </c>
      <c r="Q302" s="415"/>
      <c r="R302" s="416"/>
      <c r="S302" s="417" t="s">
        <v>72</v>
      </c>
      <c r="T302" s="418"/>
      <c r="U302" s="418"/>
      <c r="V302" s="418"/>
      <c r="W302" s="418"/>
      <c r="X302" s="418"/>
      <c r="Y302" s="419"/>
      <c r="Z302" s="163"/>
    </row>
    <row r="303" spans="1:26" ht="20.100000000000001" customHeight="1" x14ac:dyDescent="0.15">
      <c r="A303" s="138">
        <f>IF(AND(COUNTIF(K230:K232,"○")&gt;=1, OR(TRIM($K303)="",TRIM($P303)="",TRIM($S303)="")),1001,0)</f>
        <v>0</v>
      </c>
      <c r="B303" s="138"/>
      <c r="C303" s="158"/>
      <c r="D303" s="408"/>
      <c r="E303" s="250" t="s">
        <v>12</v>
      </c>
      <c r="F303" s="250"/>
      <c r="G303" s="250"/>
      <c r="H303" s="250"/>
      <c r="I303" s="250"/>
      <c r="J303" s="420"/>
      <c r="K303" s="54"/>
      <c r="L303" s="55"/>
      <c r="M303" s="56"/>
      <c r="N303" s="56"/>
      <c r="O303" s="65"/>
      <c r="P303" s="66"/>
      <c r="Q303" s="55"/>
      <c r="R303" s="67"/>
      <c r="S303" s="66"/>
      <c r="T303" s="55"/>
      <c r="U303" s="55"/>
      <c r="V303" s="55"/>
      <c r="W303" s="55"/>
      <c r="X303" s="55"/>
      <c r="Y303" s="93"/>
      <c r="Z303" s="163"/>
    </row>
    <row r="304" spans="1:26" ht="20.100000000000001" customHeight="1" x14ac:dyDescent="0.15">
      <c r="A304" s="138">
        <f>IF(AND(COUNTIF(K233:K247,"○")&gt;=1, OR(TRIM($K304)="",TRIM($P304)="",TRIM($S304)="")),1001,0)</f>
        <v>0</v>
      </c>
      <c r="B304" s="138"/>
      <c r="C304" s="158"/>
      <c r="D304" s="408"/>
      <c r="E304" s="256" t="s">
        <v>17</v>
      </c>
      <c r="F304" s="256"/>
      <c r="G304" s="256"/>
      <c r="H304" s="256"/>
      <c r="I304" s="256"/>
      <c r="J304" s="421"/>
      <c r="K304" s="34"/>
      <c r="L304" s="35"/>
      <c r="M304" s="36"/>
      <c r="N304" s="36"/>
      <c r="O304" s="37"/>
      <c r="P304" s="89"/>
      <c r="Q304" s="35"/>
      <c r="R304" s="97"/>
      <c r="S304" s="89"/>
      <c r="T304" s="35"/>
      <c r="U304" s="35"/>
      <c r="V304" s="35"/>
      <c r="W304" s="35"/>
      <c r="X304" s="35"/>
      <c r="Y304" s="62"/>
      <c r="Z304" s="163"/>
    </row>
    <row r="305" spans="1:26" ht="20.100000000000001" customHeight="1" x14ac:dyDescent="0.15">
      <c r="A305" s="138">
        <f>IF(AND(COUNTIF(K248:K268,"○")&gt;=1, OR(TRIM($K305)="",TRIM($P305)="",TRIM($S305)="")),1001,0)</f>
        <v>0</v>
      </c>
      <c r="B305" s="138"/>
      <c r="C305" s="158"/>
      <c r="D305" s="408"/>
      <c r="E305" s="256" t="s">
        <v>22</v>
      </c>
      <c r="F305" s="256"/>
      <c r="G305" s="256"/>
      <c r="H305" s="256"/>
      <c r="I305" s="256"/>
      <c r="J305" s="421"/>
      <c r="K305" s="34"/>
      <c r="L305" s="35"/>
      <c r="M305" s="36"/>
      <c r="N305" s="36"/>
      <c r="O305" s="37"/>
      <c r="P305" s="89"/>
      <c r="Q305" s="35"/>
      <c r="R305" s="97"/>
      <c r="S305" s="89"/>
      <c r="T305" s="35"/>
      <c r="U305" s="35"/>
      <c r="V305" s="35"/>
      <c r="W305" s="35"/>
      <c r="X305" s="35"/>
      <c r="Y305" s="62"/>
      <c r="Z305" s="163"/>
    </row>
    <row r="306" spans="1:26" ht="20.100000000000001" customHeight="1" x14ac:dyDescent="0.15">
      <c r="A306" s="138">
        <f>IF(AND($K269="○", OR(TRIM($K306)="",TRIM($P306)="",TRIM($S306)="")),1001,0)</f>
        <v>0</v>
      </c>
      <c r="B306" s="138"/>
      <c r="C306" s="158"/>
      <c r="D306" s="408"/>
      <c r="E306" s="256" t="s">
        <v>23</v>
      </c>
      <c r="F306" s="256"/>
      <c r="G306" s="256"/>
      <c r="H306" s="256"/>
      <c r="I306" s="256"/>
      <c r="J306" s="421"/>
      <c r="K306" s="34"/>
      <c r="L306" s="35"/>
      <c r="M306" s="36"/>
      <c r="N306" s="36"/>
      <c r="O306" s="37"/>
      <c r="P306" s="89"/>
      <c r="Q306" s="35"/>
      <c r="R306" s="97"/>
      <c r="S306" s="89"/>
      <c r="T306" s="35"/>
      <c r="U306" s="35"/>
      <c r="V306" s="35"/>
      <c r="W306" s="35"/>
      <c r="X306" s="35"/>
      <c r="Y306" s="62"/>
      <c r="Z306" s="163"/>
    </row>
    <row r="307" spans="1:26" ht="20.100000000000001" customHeight="1" x14ac:dyDescent="0.15">
      <c r="A307" s="138">
        <f>IF(AND(COUNTIF(K270:K279,"○")&gt;=1, OR(TRIM($K307)="",TRIM($P307)="",TRIM($S307)="")),1001,0)</f>
        <v>0</v>
      </c>
      <c r="B307" s="138"/>
      <c r="C307" s="158"/>
      <c r="D307" s="408"/>
      <c r="E307" s="256" t="s">
        <v>73</v>
      </c>
      <c r="F307" s="256"/>
      <c r="G307" s="256"/>
      <c r="H307" s="256"/>
      <c r="I307" s="256"/>
      <c r="J307" s="421"/>
      <c r="K307" s="34"/>
      <c r="L307" s="35"/>
      <c r="M307" s="36"/>
      <c r="N307" s="36"/>
      <c r="O307" s="37"/>
      <c r="P307" s="89"/>
      <c r="Q307" s="35"/>
      <c r="R307" s="97"/>
      <c r="S307" s="89"/>
      <c r="T307" s="35"/>
      <c r="U307" s="35"/>
      <c r="V307" s="35"/>
      <c r="W307" s="35"/>
      <c r="X307" s="35"/>
      <c r="Y307" s="62"/>
      <c r="Z307" s="163"/>
    </row>
    <row r="308" spans="1:26" ht="20.100000000000001" customHeight="1" thickBot="1" x14ac:dyDescent="0.2">
      <c r="A308" s="138">
        <f>IF(AND(K281="○", OR(TRIM($K308)="",TRIM($P308)="",TRIM($S308)="")),1001,0)</f>
        <v>0</v>
      </c>
      <c r="B308" s="138"/>
      <c r="C308" s="158"/>
      <c r="D308" s="408"/>
      <c r="E308" s="422" t="s">
        <v>24</v>
      </c>
      <c r="F308" s="422"/>
      <c r="G308" s="422"/>
      <c r="H308" s="422"/>
      <c r="I308" s="422"/>
      <c r="J308" s="423"/>
      <c r="K308" s="38"/>
      <c r="L308" s="39"/>
      <c r="M308" s="40"/>
      <c r="N308" s="40"/>
      <c r="O308" s="41"/>
      <c r="P308" s="63"/>
      <c r="Q308" s="39"/>
      <c r="R308" s="64"/>
      <c r="S308" s="63"/>
      <c r="T308" s="39"/>
      <c r="U308" s="39"/>
      <c r="V308" s="39"/>
      <c r="W308" s="39"/>
      <c r="X308" s="39"/>
      <c r="Y308" s="125"/>
      <c r="Z308" s="163"/>
    </row>
    <row r="309" spans="1:26" ht="20.100000000000001" customHeight="1" thickTop="1" x14ac:dyDescent="0.15">
      <c r="A309" s="138"/>
      <c r="B309" s="138"/>
      <c r="C309" s="158"/>
      <c r="D309" s="408"/>
      <c r="E309" s="424" t="s">
        <v>14</v>
      </c>
      <c r="F309" s="424"/>
      <c r="G309" s="424"/>
      <c r="H309" s="424"/>
      <c r="I309" s="424"/>
      <c r="J309" s="425"/>
      <c r="K309" s="426">
        <f>SUM(K303:O308)</f>
        <v>0</v>
      </c>
      <c r="L309" s="427"/>
      <c r="M309" s="428"/>
      <c r="N309" s="428"/>
      <c r="O309" s="429"/>
      <c r="P309" s="430">
        <f>SUM(P303:Q308)</f>
        <v>0</v>
      </c>
      <c r="Q309" s="427"/>
      <c r="R309" s="431"/>
      <c r="S309" s="430">
        <f>SUM(S303:Y308)</f>
        <v>0</v>
      </c>
      <c r="T309" s="427"/>
      <c r="U309" s="427"/>
      <c r="V309" s="427"/>
      <c r="W309" s="427"/>
      <c r="X309" s="427"/>
      <c r="Y309" s="432"/>
      <c r="Z309" s="163"/>
    </row>
    <row r="310" spans="1:26" ht="20.100000000000001" customHeight="1" x14ac:dyDescent="0.15">
      <c r="A310" s="138"/>
      <c r="B310" s="138"/>
      <c r="C310" s="158"/>
      <c r="D310" s="168"/>
      <c r="E310" s="164"/>
      <c r="F310" s="164"/>
      <c r="G310" s="164"/>
      <c r="H310" s="164"/>
      <c r="I310" s="200"/>
      <c r="J310" s="138"/>
      <c r="K310" s="138"/>
      <c r="L310" s="138"/>
      <c r="M310" s="138"/>
      <c r="N310" s="433"/>
      <c r="O310" s="434"/>
      <c r="P310" s="433"/>
      <c r="Q310" s="433"/>
      <c r="R310" s="435"/>
      <c r="S310" s="435"/>
      <c r="T310" s="435"/>
      <c r="U310" s="435"/>
      <c r="V310" s="435"/>
      <c r="W310" s="435"/>
      <c r="X310" s="165"/>
      <c r="Y310" s="165"/>
      <c r="Z310" s="163"/>
    </row>
    <row r="311" spans="1:26" ht="20.100000000000001" customHeight="1" x14ac:dyDescent="0.15">
      <c r="A311" s="138"/>
      <c r="B311" s="138"/>
      <c r="C311" s="158"/>
      <c r="D311" s="159">
        <v>4</v>
      </c>
      <c r="E311" s="159" t="s">
        <v>171</v>
      </c>
      <c r="F311" s="164"/>
      <c r="G311" s="164"/>
      <c r="H311" s="164"/>
      <c r="I311" s="200"/>
      <c r="J311" s="138"/>
      <c r="K311" s="138"/>
      <c r="L311" s="138"/>
      <c r="M311" s="138"/>
      <c r="N311" s="433"/>
      <c r="O311" s="434"/>
      <c r="P311" s="433"/>
      <c r="Q311" s="433"/>
      <c r="R311" s="435"/>
      <c r="S311" s="435"/>
      <c r="T311" s="435"/>
      <c r="U311" s="435"/>
      <c r="V311" s="435"/>
      <c r="W311" s="435"/>
      <c r="X311" s="165"/>
      <c r="Y311" s="165"/>
      <c r="Z311" s="163"/>
    </row>
    <row r="312" spans="1:26" ht="30" customHeight="1" x14ac:dyDescent="0.15">
      <c r="A312" s="138"/>
      <c r="B312" s="138"/>
      <c r="C312" s="158"/>
      <c r="E312" s="436" t="s">
        <v>233</v>
      </c>
      <c r="F312" s="436"/>
      <c r="G312" s="436"/>
      <c r="H312" s="436"/>
      <c r="I312" s="436"/>
      <c r="J312" s="436"/>
      <c r="K312" s="436"/>
      <c r="L312" s="436"/>
      <c r="M312" s="436"/>
      <c r="N312" s="436"/>
      <c r="O312" s="436"/>
      <c r="P312" s="436"/>
      <c r="Q312" s="436"/>
      <c r="R312" s="436"/>
      <c r="S312" s="436"/>
      <c r="T312" s="436"/>
      <c r="U312" s="436"/>
      <c r="V312" s="436"/>
      <c r="W312" s="436"/>
      <c r="X312" s="436"/>
      <c r="Y312" s="436"/>
      <c r="Z312" s="163"/>
    </row>
    <row r="313" spans="1:26" ht="30" customHeight="1" x14ac:dyDescent="0.15">
      <c r="A313" s="138"/>
      <c r="B313" s="138"/>
      <c r="C313" s="158"/>
      <c r="D313" s="408"/>
      <c r="E313" s="238" t="s">
        <v>231</v>
      </c>
      <c r="F313" s="238"/>
      <c r="G313" s="238"/>
      <c r="H313" s="238"/>
      <c r="I313" s="238"/>
      <c r="J313" s="409"/>
      <c r="K313" s="410" t="s">
        <v>92</v>
      </c>
      <c r="L313" s="411"/>
      <c r="M313" s="412"/>
      <c r="N313" s="412"/>
      <c r="O313" s="437"/>
      <c r="Z313" s="163"/>
    </row>
    <row r="314" spans="1:26" ht="20.100000000000001" customHeight="1" x14ac:dyDescent="0.15">
      <c r="A314" s="138">
        <f>IF(AND(K251="○",TRIM($K314)=""),1001,0)</f>
        <v>0</v>
      </c>
      <c r="B314" s="138"/>
      <c r="C314" s="158"/>
      <c r="D314" s="408"/>
      <c r="E314" s="250" t="s">
        <v>184</v>
      </c>
      <c r="F314" s="250"/>
      <c r="G314" s="250"/>
      <c r="H314" s="250"/>
      <c r="I314" s="250"/>
      <c r="J314" s="420"/>
      <c r="K314" s="54"/>
      <c r="L314" s="55"/>
      <c r="M314" s="56"/>
      <c r="N314" s="56"/>
      <c r="O314" s="57"/>
      <c r="Z314" s="163"/>
    </row>
    <row r="315" spans="1:26" ht="20.100000000000001" customHeight="1" x14ac:dyDescent="0.15">
      <c r="A315" s="138">
        <f>IF(AND(K253="○",TRIM($K315)=""),1001,0)</f>
        <v>0</v>
      </c>
      <c r="B315" s="138"/>
      <c r="C315" s="158"/>
      <c r="D315" s="408"/>
      <c r="E315" s="256" t="s">
        <v>87</v>
      </c>
      <c r="F315" s="256"/>
      <c r="G315" s="256"/>
      <c r="H315" s="256"/>
      <c r="I315" s="256"/>
      <c r="J315" s="421"/>
      <c r="K315" s="34"/>
      <c r="L315" s="35"/>
      <c r="M315" s="36"/>
      <c r="N315" s="36"/>
      <c r="O315" s="62"/>
      <c r="Z315" s="163"/>
    </row>
    <row r="316" spans="1:26" ht="20.100000000000001" customHeight="1" x14ac:dyDescent="0.15">
      <c r="A316" s="138">
        <f>IF(AND(K254="○",TRIM($K316)=""),1001,0)</f>
        <v>0</v>
      </c>
      <c r="B316" s="138"/>
      <c r="C316" s="158"/>
      <c r="D316" s="408"/>
      <c r="E316" s="256" t="s">
        <v>88</v>
      </c>
      <c r="F316" s="256"/>
      <c r="G316" s="256"/>
      <c r="H316" s="256"/>
      <c r="I316" s="256"/>
      <c r="J316" s="421"/>
      <c r="K316" s="34"/>
      <c r="L316" s="35"/>
      <c r="M316" s="36"/>
      <c r="N316" s="36"/>
      <c r="O316" s="62"/>
      <c r="Z316" s="163"/>
    </row>
    <row r="317" spans="1:26" ht="20.100000000000001" customHeight="1" x14ac:dyDescent="0.15">
      <c r="A317" s="138">
        <f>IF(AND(K260="○",TRIM($K317)=""),1001,0)</f>
        <v>0</v>
      </c>
      <c r="B317" s="138"/>
      <c r="C317" s="158"/>
      <c r="D317" s="408"/>
      <c r="E317" s="256" t="s">
        <v>89</v>
      </c>
      <c r="F317" s="256"/>
      <c r="G317" s="256"/>
      <c r="H317" s="256"/>
      <c r="I317" s="256"/>
      <c r="J317" s="421"/>
      <c r="K317" s="34"/>
      <c r="L317" s="35"/>
      <c r="M317" s="36"/>
      <c r="N317" s="36"/>
      <c r="O317" s="62"/>
      <c r="Z317" s="163"/>
    </row>
    <row r="318" spans="1:26" ht="20.100000000000001" customHeight="1" x14ac:dyDescent="0.15">
      <c r="A318" s="138">
        <f>IF(AND(K261="○",TRIM($K318)=""),1001,0)</f>
        <v>0</v>
      </c>
      <c r="B318" s="138"/>
      <c r="C318" s="158"/>
      <c r="D318" s="408"/>
      <c r="E318" s="256" t="s">
        <v>90</v>
      </c>
      <c r="F318" s="256"/>
      <c r="G318" s="256"/>
      <c r="H318" s="256"/>
      <c r="I318" s="256"/>
      <c r="J318" s="421"/>
      <c r="K318" s="34"/>
      <c r="L318" s="35"/>
      <c r="M318" s="36"/>
      <c r="N318" s="36"/>
      <c r="O318" s="62"/>
      <c r="Z318" s="163"/>
    </row>
    <row r="319" spans="1:26" ht="20.100000000000001" customHeight="1" x14ac:dyDescent="0.15">
      <c r="A319" s="138">
        <f>IF(AND(K265="○",TRIM($K319)=""),1001,0)</f>
        <v>0</v>
      </c>
      <c r="B319" s="138"/>
      <c r="C319" s="158"/>
      <c r="D319" s="408"/>
      <c r="E319" s="322" t="s">
        <v>91</v>
      </c>
      <c r="F319" s="322"/>
      <c r="G319" s="322"/>
      <c r="H319" s="322"/>
      <c r="I319" s="322"/>
      <c r="J319" s="323"/>
      <c r="K319" s="58"/>
      <c r="L319" s="59"/>
      <c r="M319" s="60"/>
      <c r="N319" s="60"/>
      <c r="O319" s="61"/>
      <c r="Z319" s="163"/>
    </row>
    <row r="320" spans="1:26" ht="20.100000000000001" customHeight="1" x14ac:dyDescent="0.15">
      <c r="A320" s="138"/>
      <c r="B320" s="138"/>
      <c r="C320" s="158"/>
      <c r="D320" s="159"/>
      <c r="E320" s="164"/>
      <c r="F320" s="164"/>
      <c r="G320" s="164"/>
      <c r="H320" s="164"/>
      <c r="I320" s="200"/>
      <c r="J320" s="138"/>
      <c r="K320" s="138"/>
      <c r="L320" s="138"/>
      <c r="M320" s="138"/>
      <c r="N320" s="433"/>
      <c r="O320" s="434"/>
      <c r="Z320" s="163"/>
    </row>
    <row r="321" spans="1:27" ht="20.100000000000001" customHeight="1" x14ac:dyDescent="0.15">
      <c r="A321" s="138"/>
      <c r="B321" s="138"/>
      <c r="C321" s="158"/>
      <c r="D321" s="159">
        <v>5</v>
      </c>
      <c r="E321" s="159" t="s">
        <v>172</v>
      </c>
      <c r="F321" s="164"/>
      <c r="G321" s="164"/>
      <c r="H321" s="164"/>
      <c r="I321" s="200"/>
      <c r="J321" s="138"/>
      <c r="K321" s="138"/>
      <c r="L321" s="138"/>
      <c r="M321" s="138"/>
      <c r="N321" s="433"/>
      <c r="O321" s="434"/>
      <c r="P321" s="433"/>
      <c r="Q321" s="433"/>
      <c r="R321" s="435"/>
      <c r="S321" s="435"/>
      <c r="T321" s="435"/>
      <c r="U321" s="435"/>
      <c r="V321" s="435"/>
      <c r="W321" s="435"/>
      <c r="X321" s="165"/>
      <c r="Y321" s="165"/>
      <c r="Z321" s="163"/>
    </row>
    <row r="322" spans="1:27" ht="30" customHeight="1" x14ac:dyDescent="0.15">
      <c r="A322" s="138"/>
      <c r="B322" s="138"/>
      <c r="C322" s="158"/>
      <c r="E322" s="436" t="s">
        <v>234</v>
      </c>
      <c r="F322" s="436"/>
      <c r="G322" s="436"/>
      <c r="H322" s="436"/>
      <c r="I322" s="436"/>
      <c r="J322" s="436"/>
      <c r="K322" s="436"/>
      <c r="L322" s="436"/>
      <c r="M322" s="436"/>
      <c r="N322" s="436"/>
      <c r="O322" s="436"/>
      <c r="P322" s="436"/>
      <c r="Q322" s="436"/>
      <c r="R322" s="436"/>
      <c r="S322" s="436"/>
      <c r="T322" s="436"/>
      <c r="U322" s="436"/>
      <c r="V322" s="436"/>
      <c r="W322" s="436"/>
      <c r="X322" s="436"/>
      <c r="Y322" s="436"/>
      <c r="Z322" s="163"/>
    </row>
    <row r="323" spans="1:27" ht="30" customHeight="1" x14ac:dyDescent="0.15">
      <c r="A323" s="138"/>
      <c r="B323" s="138"/>
      <c r="C323" s="158"/>
      <c r="D323" s="408"/>
      <c r="E323" s="438" t="s">
        <v>13</v>
      </c>
      <c r="F323" s="238"/>
      <c r="G323" s="238"/>
      <c r="H323" s="238"/>
      <c r="I323" s="238"/>
      <c r="J323" s="409"/>
      <c r="K323" s="410" t="s">
        <v>92</v>
      </c>
      <c r="L323" s="411"/>
      <c r="M323" s="412"/>
      <c r="N323" s="412"/>
      <c r="O323" s="437"/>
      <c r="Z323" s="163"/>
    </row>
    <row r="324" spans="1:27" ht="20.100000000000001" customHeight="1" x14ac:dyDescent="0.15">
      <c r="A324" s="138">
        <f>IF(AND(K233="○",TRIM($K324)=""),1001,0)</f>
        <v>0</v>
      </c>
      <c r="B324" s="138"/>
      <c r="C324" s="158"/>
      <c r="D324" s="408"/>
      <c r="E324" s="250" t="s">
        <v>173</v>
      </c>
      <c r="F324" s="250"/>
      <c r="G324" s="250"/>
      <c r="H324" s="250"/>
      <c r="I324" s="250"/>
      <c r="J324" s="420"/>
      <c r="K324" s="54"/>
      <c r="L324" s="55"/>
      <c r="M324" s="56"/>
      <c r="N324" s="56"/>
      <c r="O324" s="57"/>
      <c r="Z324" s="163"/>
    </row>
    <row r="325" spans="1:27" ht="20.100000000000001" customHeight="1" x14ac:dyDescent="0.15">
      <c r="A325" s="138">
        <f>IF(AND(OR(K236="○",K237="○",K238="○"),TRIM($K325)=""),1001,0)</f>
        <v>0</v>
      </c>
      <c r="B325" s="138"/>
      <c r="C325" s="158"/>
      <c r="D325" s="408"/>
      <c r="E325" s="262" t="s">
        <v>174</v>
      </c>
      <c r="F325" s="262"/>
      <c r="G325" s="262"/>
      <c r="H325" s="262"/>
      <c r="I325" s="262"/>
      <c r="J325" s="439"/>
      <c r="K325" s="58"/>
      <c r="L325" s="59"/>
      <c r="M325" s="60"/>
      <c r="N325" s="60"/>
      <c r="O325" s="61"/>
      <c r="Z325" s="163"/>
    </row>
    <row r="326" spans="1:27" ht="20.100000000000001" customHeight="1" x14ac:dyDescent="0.15">
      <c r="A326" s="138"/>
      <c r="B326" s="138"/>
      <c r="C326" s="158"/>
      <c r="D326" s="168"/>
      <c r="Z326" s="163"/>
    </row>
    <row r="327" spans="1:27" ht="20.100000000000001" customHeight="1" x14ac:dyDescent="0.15">
      <c r="A327" s="138"/>
      <c r="B327" s="138"/>
      <c r="C327" s="176"/>
      <c r="D327" s="177"/>
      <c r="E327" s="177"/>
      <c r="F327" s="177"/>
      <c r="G327" s="177"/>
      <c r="H327" s="177"/>
      <c r="I327" s="440"/>
      <c r="J327" s="178"/>
      <c r="K327" s="441"/>
      <c r="L327" s="441"/>
      <c r="M327" s="178"/>
      <c r="N327" s="178"/>
      <c r="O327" s="442"/>
      <c r="P327" s="178"/>
      <c r="Q327" s="178"/>
      <c r="R327" s="442"/>
      <c r="S327" s="442"/>
      <c r="T327" s="442"/>
      <c r="U327" s="442"/>
      <c r="V327" s="442"/>
      <c r="W327" s="442"/>
      <c r="X327" s="178"/>
      <c r="Y327" s="178"/>
      <c r="Z327" s="443"/>
    </row>
    <row r="328" spans="1:27" ht="15" customHeight="1" x14ac:dyDescent="0.15">
      <c r="A328" s="138"/>
      <c r="B328" s="138"/>
      <c r="C328" s="164"/>
      <c r="D328" s="164"/>
      <c r="E328" s="164"/>
      <c r="F328" s="164"/>
      <c r="G328" s="164"/>
      <c r="H328" s="164"/>
      <c r="I328" s="200"/>
      <c r="J328" s="165"/>
      <c r="K328" s="228"/>
      <c r="L328" s="228"/>
      <c r="M328" s="165"/>
      <c r="N328" s="165"/>
      <c r="O328" s="435"/>
      <c r="P328" s="165"/>
      <c r="Q328" s="165"/>
      <c r="R328" s="435"/>
      <c r="S328" s="435"/>
      <c r="T328" s="435"/>
      <c r="U328" s="435"/>
      <c r="V328" s="435"/>
      <c r="W328" s="435"/>
      <c r="X328" s="165"/>
      <c r="Y328" s="165"/>
      <c r="Z328" s="228"/>
      <c r="AA328" s="164"/>
    </row>
    <row r="329" spans="1:27" ht="15" customHeight="1" x14ac:dyDescent="0.15">
      <c r="Q329" s="277"/>
    </row>
    <row r="330" spans="1:27" ht="20.100000000000001" customHeight="1" x14ac:dyDescent="0.15">
      <c r="A330" s="138"/>
      <c r="B330" s="138"/>
      <c r="C330" s="151" t="s">
        <v>177</v>
      </c>
      <c r="D330" s="152"/>
      <c r="E330" s="152"/>
      <c r="F330" s="152"/>
      <c r="G330" s="152"/>
      <c r="H330" s="153"/>
      <c r="I330" s="277"/>
      <c r="S330" s="149"/>
      <c r="T330" s="149"/>
      <c r="U330" s="149"/>
      <c r="V330" s="149"/>
      <c r="W330" s="149"/>
      <c r="X330" s="149"/>
      <c r="Y330" s="149"/>
      <c r="Z330" s="149"/>
    </row>
    <row r="331" spans="1:27" ht="15" customHeight="1" x14ac:dyDescent="0.15">
      <c r="A331" s="138"/>
      <c r="B331" s="138"/>
      <c r="C331" s="182"/>
      <c r="D331" s="183"/>
      <c r="E331" s="183"/>
      <c r="F331" s="183"/>
      <c r="G331" s="183"/>
      <c r="H331" s="183"/>
      <c r="I331" s="280"/>
      <c r="J331" s="156"/>
      <c r="K331" s="156"/>
      <c r="L331" s="156"/>
      <c r="M331" s="156"/>
      <c r="N331" s="156"/>
      <c r="O331" s="156"/>
      <c r="P331" s="156"/>
      <c r="Q331" s="156"/>
      <c r="R331" s="156"/>
      <c r="S331" s="164"/>
      <c r="Z331" s="141"/>
    </row>
    <row r="332" spans="1:27" ht="15" customHeight="1" x14ac:dyDescent="0.15">
      <c r="A332" s="138">
        <f>IF(SUM(役員情報入力シート!A9:A58)&gt;0, 1001, 0)</f>
        <v>1001</v>
      </c>
      <c r="B332" s="452"/>
      <c r="C332" s="158"/>
      <c r="D332" s="444" t="s">
        <v>235</v>
      </c>
      <c r="E332" s="164"/>
      <c r="F332" s="164"/>
      <c r="G332" s="164"/>
      <c r="H332" s="164"/>
      <c r="I332" s="445"/>
      <c r="J332" s="174"/>
      <c r="K332" s="174"/>
      <c r="L332" s="174"/>
      <c r="M332" s="174"/>
      <c r="N332" s="174"/>
      <c r="O332" s="174"/>
      <c r="P332" s="174"/>
      <c r="Q332" s="174"/>
      <c r="R332" s="174"/>
      <c r="S332" s="174"/>
      <c r="Z332" s="144"/>
    </row>
    <row r="333" spans="1:27" ht="15" customHeight="1" x14ac:dyDescent="0.15">
      <c r="A333" s="138"/>
      <c r="B333" s="138"/>
      <c r="C333" s="176"/>
      <c r="D333" s="177"/>
      <c r="E333" s="177"/>
      <c r="F333" s="177"/>
      <c r="G333" s="177"/>
      <c r="H333" s="177"/>
      <c r="I333" s="446"/>
      <c r="J333" s="447"/>
      <c r="K333" s="447"/>
      <c r="L333" s="447"/>
      <c r="M333" s="447"/>
      <c r="N333" s="447"/>
      <c r="O333" s="447"/>
      <c r="P333" s="447"/>
      <c r="Q333" s="447"/>
      <c r="R333" s="447"/>
      <c r="S333" s="447"/>
      <c r="T333" s="149"/>
      <c r="U333" s="149"/>
      <c r="V333" s="149"/>
      <c r="W333" s="149"/>
      <c r="X333" s="149"/>
      <c r="Y333" s="149"/>
      <c r="Z333" s="150"/>
    </row>
    <row r="334" spans="1:27" ht="15" customHeight="1" x14ac:dyDescent="0.15">
      <c r="A334" s="138"/>
      <c r="B334" s="138"/>
      <c r="C334" s="164"/>
      <c r="D334" s="164"/>
      <c r="E334" s="164"/>
      <c r="F334" s="164"/>
      <c r="G334" s="164"/>
      <c r="H334" s="164"/>
      <c r="I334" s="448"/>
      <c r="J334" s="174"/>
      <c r="K334" s="174"/>
      <c r="L334" s="174"/>
      <c r="M334" s="174"/>
      <c r="N334" s="174"/>
      <c r="O334" s="174"/>
      <c r="P334" s="174"/>
      <c r="Q334" s="174"/>
      <c r="R334" s="174"/>
      <c r="S334" s="174"/>
    </row>
  </sheetData>
  <sheetProtection algorithmName="SHA-512" hashValue="RVUWOw8rF/h3fJBWVmxKIhSa81S2kVFFywDm/N2AwKWv8MJTXSQOFleLVoj352rRBO9Cvnw4Jyd7vwiVrLly5w==" saltValue="DQisSd9m7fEMrQJUNb2zVA==" spinCount="100000" sheet="1" objects="1" scenarios="1"/>
  <dataConsolidate/>
  <customSheetViews>
    <customSheetView guid="{3507C3F8-0422-4E81-9529-F142BF164EC9}" showPageBreaks="1" showGridLines="0" hiddenColumns="1" topLeftCell="B263">
      <selection activeCell="M279" sqref="M279"/>
    </customSheetView>
  </customSheetViews>
  <mergeCells count="404">
    <mergeCell ref="I40:M40"/>
    <mergeCell ref="I42:M42"/>
    <mergeCell ref="J43:Y43"/>
    <mergeCell ref="P307:R307"/>
    <mergeCell ref="S195:Y195"/>
    <mergeCell ref="S196:Y196"/>
    <mergeCell ref="S197:Y197"/>
    <mergeCell ref="N278:P278"/>
    <mergeCell ref="N279:P279"/>
    <mergeCell ref="N280:P280"/>
    <mergeCell ref="E289:Y289"/>
    <mergeCell ref="M279:M280"/>
    <mergeCell ref="F206:J206"/>
    <mergeCell ref="R248:X268"/>
    <mergeCell ref="R270:X277"/>
    <mergeCell ref="Y279:Y280"/>
    <mergeCell ref="N248:P268"/>
    <mergeCell ref="E230:E232"/>
    <mergeCell ref="K207:M207"/>
    <mergeCell ref="K208:M208"/>
    <mergeCell ref="P212:R212"/>
    <mergeCell ref="Q195:R195"/>
    <mergeCell ref="Q196:R196"/>
    <mergeCell ref="Q197:R197"/>
    <mergeCell ref="P198:R198"/>
    <mergeCell ref="P199:R199"/>
    <mergeCell ref="P207:R207"/>
    <mergeCell ref="C330:H330"/>
    <mergeCell ref="S200:Y200"/>
    <mergeCell ref="S201:Y201"/>
    <mergeCell ref="S202:Y202"/>
    <mergeCell ref="S212:Y212"/>
    <mergeCell ref="S213:Y213"/>
    <mergeCell ref="S214:Y214"/>
    <mergeCell ref="S203:Y203"/>
    <mergeCell ref="S204:Y204"/>
    <mergeCell ref="S205:Y205"/>
    <mergeCell ref="S206:Y206"/>
    <mergeCell ref="S207:Y207"/>
    <mergeCell ref="S208:Y208"/>
    <mergeCell ref="S209:Y209"/>
    <mergeCell ref="S210:Y210"/>
    <mergeCell ref="S211:Y211"/>
    <mergeCell ref="S306:Y306"/>
    <mergeCell ref="N270:P277"/>
    <mergeCell ref="S307:Y307"/>
    <mergeCell ref="S308:Y308"/>
    <mergeCell ref="S302:Y302"/>
    <mergeCell ref="S309:Y309"/>
    <mergeCell ref="P305:R305"/>
    <mergeCell ref="P306:R306"/>
    <mergeCell ref="W1:Z1"/>
    <mergeCell ref="S181:Y181"/>
    <mergeCell ref="S182:Y182"/>
    <mergeCell ref="S183:Y183"/>
    <mergeCell ref="S184:Y184"/>
    <mergeCell ref="S185:Y185"/>
    <mergeCell ref="S186:Y186"/>
    <mergeCell ref="S187:Y187"/>
    <mergeCell ref="S188:Y188"/>
    <mergeCell ref="J74:Y74"/>
    <mergeCell ref="I63:M63"/>
    <mergeCell ref="I112:Y112"/>
    <mergeCell ref="I87:Y87"/>
    <mergeCell ref="I114:Y114"/>
    <mergeCell ref="Q182:R182"/>
    <mergeCell ref="Q183:R183"/>
    <mergeCell ref="K182:M182"/>
    <mergeCell ref="Q188:R188"/>
    <mergeCell ref="I151:M151"/>
    <mergeCell ref="I159:M159"/>
    <mergeCell ref="I122:Y122"/>
    <mergeCell ref="E183:J183"/>
    <mergeCell ref="E184:J184"/>
    <mergeCell ref="D111:Y111"/>
    <mergeCell ref="E181:J181"/>
    <mergeCell ref="S194:Y194"/>
    <mergeCell ref="Q191:R191"/>
    <mergeCell ref="Q192:R192"/>
    <mergeCell ref="Q193:R193"/>
    <mergeCell ref="Q194:R194"/>
    <mergeCell ref="Q189:R189"/>
    <mergeCell ref="Q190:R190"/>
    <mergeCell ref="S193:Y193"/>
    <mergeCell ref="P181:R181"/>
    <mergeCell ref="E182:J182"/>
    <mergeCell ref="K181:M181"/>
    <mergeCell ref="K183:M183"/>
    <mergeCell ref="K188:M188"/>
    <mergeCell ref="K189:M189"/>
    <mergeCell ref="K190:M190"/>
    <mergeCell ref="S189:Y189"/>
    <mergeCell ref="S190:Y190"/>
    <mergeCell ref="S191:Y191"/>
    <mergeCell ref="S192:Y192"/>
    <mergeCell ref="P182:P197"/>
    <mergeCell ref="Q184:R184"/>
    <mergeCell ref="Q185:R185"/>
    <mergeCell ref="Q186:R186"/>
    <mergeCell ref="Q187:R187"/>
    <mergeCell ref="K193:M193"/>
    <mergeCell ref="K197:M197"/>
    <mergeCell ref="K191:M191"/>
    <mergeCell ref="K184:M184"/>
    <mergeCell ref="K185:M185"/>
    <mergeCell ref="K186:M186"/>
    <mergeCell ref="K187:M187"/>
    <mergeCell ref="E185:J185"/>
    <mergeCell ref="E186:J186"/>
    <mergeCell ref="E189:J189"/>
    <mergeCell ref="E190:J190"/>
    <mergeCell ref="E191:J191"/>
    <mergeCell ref="E187:J187"/>
    <mergeCell ref="E188:J188"/>
    <mergeCell ref="K263:L263"/>
    <mergeCell ref="K275:L275"/>
    <mergeCell ref="G248:J248"/>
    <mergeCell ref="G249:J249"/>
    <mergeCell ref="E192:J192"/>
    <mergeCell ref="E193:J193"/>
    <mergeCell ref="F200:J200"/>
    <mergeCell ref="K194:M194"/>
    <mergeCell ref="F194:J194"/>
    <mergeCell ref="K195:M195"/>
    <mergeCell ref="F195:J195"/>
    <mergeCell ref="F196:J196"/>
    <mergeCell ref="F197:J197"/>
    <mergeCell ref="F203:J203"/>
    <mergeCell ref="K192:M192"/>
    <mergeCell ref="F204:J204"/>
    <mergeCell ref="F240:J240"/>
    <mergeCell ref="K273:L273"/>
    <mergeCell ref="K264:L264"/>
    <mergeCell ref="K265:L265"/>
    <mergeCell ref="P200:R200"/>
    <mergeCell ref="P201:R201"/>
    <mergeCell ref="P202:R202"/>
    <mergeCell ref="P203:R203"/>
    <mergeCell ref="P204:R204"/>
    <mergeCell ref="R233:X233"/>
    <mergeCell ref="R230:X232"/>
    <mergeCell ref="P205:R205"/>
    <mergeCell ref="P206:R206"/>
    <mergeCell ref="K205:M205"/>
    <mergeCell ref="K200:M200"/>
    <mergeCell ref="K201:M201"/>
    <mergeCell ref="K202:M202"/>
    <mergeCell ref="K203:M203"/>
    <mergeCell ref="M230:M232"/>
    <mergeCell ref="P211:R211"/>
    <mergeCell ref="R229:X229"/>
    <mergeCell ref="P209:R209"/>
    <mergeCell ref="P210:R210"/>
    <mergeCell ref="P213:R213"/>
    <mergeCell ref="P214:R214"/>
    <mergeCell ref="K302:O302"/>
    <mergeCell ref="G263:J263"/>
    <mergeCell ref="G264:J264"/>
    <mergeCell ref="G265:J265"/>
    <mergeCell ref="G266:J266"/>
    <mergeCell ref="G267:J267"/>
    <mergeCell ref="S198:Y198"/>
    <mergeCell ref="S199:Y199"/>
    <mergeCell ref="K198:M198"/>
    <mergeCell ref="K278:L278"/>
    <mergeCell ref="K281:L281"/>
    <mergeCell ref="N234:X247"/>
    <mergeCell ref="N230:P232"/>
    <mergeCell ref="N233:P233"/>
    <mergeCell ref="K214:M214"/>
    <mergeCell ref="M233:M247"/>
    <mergeCell ref="K255:L255"/>
    <mergeCell ref="K256:L256"/>
    <mergeCell ref="K257:L257"/>
    <mergeCell ref="K258:L258"/>
    <mergeCell ref="K259:L259"/>
    <mergeCell ref="K260:L260"/>
    <mergeCell ref="K199:M199"/>
    <mergeCell ref="K204:M204"/>
    <mergeCell ref="P304:R304"/>
    <mergeCell ref="K248:L248"/>
    <mergeCell ref="K249:L249"/>
    <mergeCell ref="K250:L250"/>
    <mergeCell ref="K251:L251"/>
    <mergeCell ref="K252:L252"/>
    <mergeCell ref="K253:L253"/>
    <mergeCell ref="K254:L254"/>
    <mergeCell ref="K267:L267"/>
    <mergeCell ref="K268:L268"/>
    <mergeCell ref="K269:L269"/>
    <mergeCell ref="K270:L270"/>
    <mergeCell ref="K271:L271"/>
    <mergeCell ref="K272:L272"/>
    <mergeCell ref="K304:O304"/>
    <mergeCell ref="K274:L274"/>
    <mergeCell ref="K276:L276"/>
    <mergeCell ref="K277:L277"/>
    <mergeCell ref="R279:X279"/>
    <mergeCell ref="K261:L261"/>
    <mergeCell ref="K262:L262"/>
    <mergeCell ref="R269:X269"/>
    <mergeCell ref="Q248:Q268"/>
    <mergeCell ref="Q270:Q277"/>
    <mergeCell ref="S305:Y305"/>
    <mergeCell ref="R278:X278"/>
    <mergeCell ref="E286:Y286"/>
    <mergeCell ref="S303:Y303"/>
    <mergeCell ref="S304:Y304"/>
    <mergeCell ref="F270:F277"/>
    <mergeCell ref="G268:J268"/>
    <mergeCell ref="R280:X280"/>
    <mergeCell ref="M281:X281"/>
    <mergeCell ref="E269:J269"/>
    <mergeCell ref="E248:E268"/>
    <mergeCell ref="G252:J252"/>
    <mergeCell ref="G253:J253"/>
    <mergeCell ref="G254:J254"/>
    <mergeCell ref="G255:J255"/>
    <mergeCell ref="G256:J256"/>
    <mergeCell ref="G257:J257"/>
    <mergeCell ref="G258:J258"/>
    <mergeCell ref="G259:J259"/>
    <mergeCell ref="G260:J260"/>
    <mergeCell ref="G250:J250"/>
    <mergeCell ref="G251:J251"/>
    <mergeCell ref="G261:J261"/>
    <mergeCell ref="G262:J262"/>
    <mergeCell ref="C13:H13"/>
    <mergeCell ref="I69:M69"/>
    <mergeCell ref="I38:Y38"/>
    <mergeCell ref="I32:Y32"/>
    <mergeCell ref="I30:Y30"/>
    <mergeCell ref="I24:Y24"/>
    <mergeCell ref="I20:M20"/>
    <mergeCell ref="I34:M34"/>
    <mergeCell ref="I85:M85"/>
    <mergeCell ref="I73:Y73"/>
    <mergeCell ref="J76:Y76"/>
    <mergeCell ref="I81:Y81"/>
    <mergeCell ref="I77:Y77"/>
    <mergeCell ref="I75:Y75"/>
    <mergeCell ref="I71:Y71"/>
    <mergeCell ref="I28:Y28"/>
    <mergeCell ref="I36:M36"/>
    <mergeCell ref="I79:Y79"/>
    <mergeCell ref="I83:M83"/>
    <mergeCell ref="I26:Y26"/>
    <mergeCell ref="E15:H15"/>
    <mergeCell ref="J15:Y15"/>
    <mergeCell ref="I22:Y22"/>
    <mergeCell ref="C60:H60"/>
    <mergeCell ref="C109:H109"/>
    <mergeCell ref="C166:I166"/>
    <mergeCell ref="I161:M161"/>
    <mergeCell ref="I155:Y155"/>
    <mergeCell ref="I120:M120"/>
    <mergeCell ref="I116:Y116"/>
    <mergeCell ref="I149:M149"/>
    <mergeCell ref="I153:Y153"/>
    <mergeCell ref="C178:H178"/>
    <mergeCell ref="I169:M169"/>
    <mergeCell ref="I118:M118"/>
    <mergeCell ref="E173:H173"/>
    <mergeCell ref="I157:Y157"/>
    <mergeCell ref="C146:H146"/>
    <mergeCell ref="I170:M170"/>
    <mergeCell ref="I171:M171"/>
    <mergeCell ref="I172:M172"/>
    <mergeCell ref="E169:H169"/>
    <mergeCell ref="E170:H170"/>
    <mergeCell ref="E171:H171"/>
    <mergeCell ref="E172:H172"/>
    <mergeCell ref="I173:M173"/>
    <mergeCell ref="F246:J246"/>
    <mergeCell ref="F247:J247"/>
    <mergeCell ref="K206:M206"/>
    <mergeCell ref="F242:J242"/>
    <mergeCell ref="C221:I221"/>
    <mergeCell ref="E233:E247"/>
    <mergeCell ref="D229:J229"/>
    <mergeCell ref="F233:J233"/>
    <mergeCell ref="F234:J234"/>
    <mergeCell ref="F235:J235"/>
    <mergeCell ref="F236:J236"/>
    <mergeCell ref="F237:J237"/>
    <mergeCell ref="F238:J238"/>
    <mergeCell ref="E194:E208"/>
    <mergeCell ref="F198:J198"/>
    <mergeCell ref="F199:J199"/>
    <mergeCell ref="F201:J201"/>
    <mergeCell ref="F202:J202"/>
    <mergeCell ref="K210:M210"/>
    <mergeCell ref="F239:J239"/>
    <mergeCell ref="K196:M196"/>
    <mergeCell ref="F205:J205"/>
    <mergeCell ref="F207:J207"/>
    <mergeCell ref="P208:R208"/>
    <mergeCell ref="F241:J241"/>
    <mergeCell ref="F243:J243"/>
    <mergeCell ref="F244:J244"/>
    <mergeCell ref="F245:J245"/>
    <mergeCell ref="K212:M212"/>
    <mergeCell ref="K213:M213"/>
    <mergeCell ref="F230:J230"/>
    <mergeCell ref="F231:J231"/>
    <mergeCell ref="I223:M223"/>
    <mergeCell ref="I225:M225"/>
    <mergeCell ref="F208:J208"/>
    <mergeCell ref="P309:R309"/>
    <mergeCell ref="K309:O309"/>
    <mergeCell ref="E303:J303"/>
    <mergeCell ref="E304:J304"/>
    <mergeCell ref="K303:O303"/>
    <mergeCell ref="P302:R302"/>
    <mergeCell ref="P303:R303"/>
    <mergeCell ref="F232:J232"/>
    <mergeCell ref="F209:J209"/>
    <mergeCell ref="F210:J210"/>
    <mergeCell ref="F211:J211"/>
    <mergeCell ref="F212:J212"/>
    <mergeCell ref="F213:J213"/>
    <mergeCell ref="F214:J214"/>
    <mergeCell ref="D228:Y228"/>
    <mergeCell ref="Q230:Q232"/>
    <mergeCell ref="N229:P229"/>
    <mergeCell ref="K209:M209"/>
    <mergeCell ref="E209:E214"/>
    <mergeCell ref="K229:L229"/>
    <mergeCell ref="K230:L230"/>
    <mergeCell ref="K231:L231"/>
    <mergeCell ref="K232:L232"/>
    <mergeCell ref="K211:M211"/>
    <mergeCell ref="E307:J307"/>
    <mergeCell ref="G270:J270"/>
    <mergeCell ref="E325:J325"/>
    <mergeCell ref="E308:J308"/>
    <mergeCell ref="E309:J309"/>
    <mergeCell ref="E314:J314"/>
    <mergeCell ref="E315:J315"/>
    <mergeCell ref="E316:J316"/>
    <mergeCell ref="E317:J317"/>
    <mergeCell ref="E318:J318"/>
    <mergeCell ref="E319:J319"/>
    <mergeCell ref="E313:J313"/>
    <mergeCell ref="E312:Y312"/>
    <mergeCell ref="E322:Y322"/>
    <mergeCell ref="E323:J323"/>
    <mergeCell ref="K319:O319"/>
    <mergeCell ref="K316:O316"/>
    <mergeCell ref="K317:O317"/>
    <mergeCell ref="K318:O318"/>
    <mergeCell ref="K314:O314"/>
    <mergeCell ref="K315:O315"/>
    <mergeCell ref="K313:O313"/>
    <mergeCell ref="K325:O325"/>
    <mergeCell ref="P308:R308"/>
    <mergeCell ref="E270:E280"/>
    <mergeCell ref="E281:J281"/>
    <mergeCell ref="E324:J324"/>
    <mergeCell ref="K233:L233"/>
    <mergeCell ref="K234:L234"/>
    <mergeCell ref="K235:L235"/>
    <mergeCell ref="K236:L236"/>
    <mergeCell ref="K237:L237"/>
    <mergeCell ref="K238:L238"/>
    <mergeCell ref="K239:L239"/>
    <mergeCell ref="K240:L240"/>
    <mergeCell ref="K241:L241"/>
    <mergeCell ref="K242:L242"/>
    <mergeCell ref="K243:L243"/>
    <mergeCell ref="K244:L244"/>
    <mergeCell ref="K245:L245"/>
    <mergeCell ref="K246:L246"/>
    <mergeCell ref="K247:L247"/>
    <mergeCell ref="K279:L280"/>
    <mergeCell ref="K323:O323"/>
    <mergeCell ref="K324:O324"/>
    <mergeCell ref="F248:F268"/>
    <mergeCell ref="E305:J305"/>
    <mergeCell ref="E306:J306"/>
    <mergeCell ref="J39:Y39"/>
    <mergeCell ref="J88:Y88"/>
    <mergeCell ref="K306:O306"/>
    <mergeCell ref="N269:P269"/>
    <mergeCell ref="K307:O307"/>
    <mergeCell ref="K308:O308"/>
    <mergeCell ref="K266:L266"/>
    <mergeCell ref="K305:O305"/>
    <mergeCell ref="I296:M296"/>
    <mergeCell ref="O296:Q296"/>
    <mergeCell ref="I298:M298"/>
    <mergeCell ref="O298:Q298"/>
    <mergeCell ref="G271:J271"/>
    <mergeCell ref="G272:J272"/>
    <mergeCell ref="G273:J273"/>
    <mergeCell ref="G274:J274"/>
    <mergeCell ref="G275:J275"/>
    <mergeCell ref="G276:J276"/>
    <mergeCell ref="G277:J277"/>
    <mergeCell ref="F278:J278"/>
    <mergeCell ref="F279:J280"/>
    <mergeCell ref="E302:J302"/>
    <mergeCell ref="E301:Y301"/>
    <mergeCell ref="C294:H294"/>
  </mergeCells>
  <phoneticPr fontId="6"/>
  <conditionalFormatting sqref="I20:M20">
    <cfRule type="expression" dxfId="127" priority="125" stopIfTrue="1">
      <formula>TRIM($I20)=""</formula>
    </cfRule>
  </conditionalFormatting>
  <conditionalFormatting sqref="I22:Y22">
    <cfRule type="expression" dxfId="126" priority="124" stopIfTrue="1">
      <formula>AND(TRIM($I22)&lt;&gt;"", OR(ISERROR(FIND("@"&amp;LEFT($I22,3)&amp;"@", 都道府県3))=FALSE, ISERROR(FIND("@"&amp;LEFT($I22,4)&amp;"@",都道府県4))=FALSE))=FALSE</formula>
    </cfRule>
  </conditionalFormatting>
  <conditionalFormatting sqref="I24:Y24">
    <cfRule type="expression" dxfId="125" priority="123" stopIfTrue="1">
      <formula>TRIM($I24)=""</formula>
    </cfRule>
  </conditionalFormatting>
  <conditionalFormatting sqref="I26:Y26">
    <cfRule type="expression" dxfId="124" priority="122" stopIfTrue="1">
      <formula>TRIM($I26)=""</formula>
    </cfRule>
  </conditionalFormatting>
  <conditionalFormatting sqref="I28:Y28">
    <cfRule type="expression" dxfId="123" priority="121" stopIfTrue="1">
      <formula>TRIM($I28)=""</formula>
    </cfRule>
  </conditionalFormatting>
  <conditionalFormatting sqref="I30:Y30">
    <cfRule type="expression" dxfId="122" priority="120" stopIfTrue="1">
      <formula>TRIM($I30)=""</formula>
    </cfRule>
  </conditionalFormatting>
  <conditionalFormatting sqref="I32:Y32">
    <cfRule type="expression" dxfId="121" priority="119" stopIfTrue="1">
      <formula>TRIM($I32)=""</formula>
    </cfRule>
  </conditionalFormatting>
  <conditionalFormatting sqref="I34:M34">
    <cfRule type="expression" dxfId="120" priority="118" stopIfTrue="1">
      <formula>NOT(AND(TRIM($I34)&lt;&gt;"",ISNUMBER(VALUE(SUBSTITUTE($I34,"-","")))))</formula>
    </cfRule>
  </conditionalFormatting>
  <conditionalFormatting sqref="I36:M36">
    <cfRule type="expression" dxfId="119" priority="117" stopIfTrue="1">
      <formula>NOT(AND(TRIM($I36)&lt;&gt;"",ISNUMBER(VALUE(SUBSTITUTE($I36,"-","")))))</formula>
    </cfRule>
  </conditionalFormatting>
  <conditionalFormatting sqref="I40:M40">
    <cfRule type="expression" dxfId="118" priority="116" stopIfTrue="1">
      <formula>TRIM($I40)=""</formula>
    </cfRule>
  </conditionalFormatting>
  <conditionalFormatting sqref="I42:M42">
    <cfRule type="expression" dxfId="117" priority="115" stopIfTrue="1">
      <formula>AND($I40="登録有",OR(TRIM($I42)="", AND(TRIM($I42)&lt;&gt;"",OR(LEN(I42)&lt;&gt;LENB(I42),UPPER(LEFT(I42,1))&lt;&gt;"T",LEN(I42)&lt;&gt;14,NOT(ISNUMBER(VALUE(RIGHT(I42,LEN(I42)-1))))))))</formula>
    </cfRule>
  </conditionalFormatting>
  <conditionalFormatting sqref="I63:M63">
    <cfRule type="expression" dxfId="116" priority="114" stopIfTrue="1">
      <formula>AND($I63&lt;&gt;"しない", $I63&lt;&gt;"する")</formula>
    </cfRule>
  </conditionalFormatting>
  <conditionalFormatting sqref="I69:M69">
    <cfRule type="expression" dxfId="115" priority="113" stopIfTrue="1">
      <formula>OR(AND($I63="する",TRIM($I69)=""),AND($I63="しない",NOT(ISBLANK($I69))))</formula>
    </cfRule>
  </conditionalFormatting>
  <conditionalFormatting sqref="I71:Y71">
    <cfRule type="expression" dxfId="114" priority="112" stopIfTrue="1">
      <formula>OR(AND($I63="する",AND($I71&lt;&gt;"", OR(ISERROR(FIND("@"&amp;LEFT($I71,3)&amp;"@", 都道府県3))=FALSE, ISERROR(FIND("@"&amp;LEFT($I71,4)&amp;"@",都道府県4))=FALSE))=FALSE),AND($I63="しない",NOT(ISBLANK($I71))))</formula>
    </cfRule>
  </conditionalFormatting>
  <conditionalFormatting sqref="I73:Y73">
    <cfRule type="expression" dxfId="113" priority="111" stopIfTrue="1">
      <formula>OR(AND($I63="する",TRIM($I73)=""),AND($I63="しない",NOT(ISBLANK($I73))))</formula>
    </cfRule>
  </conditionalFormatting>
  <conditionalFormatting sqref="I75:Y75">
    <cfRule type="expression" dxfId="112" priority="110" stopIfTrue="1">
      <formula>OR(AND($I63="する",TRIM($I75)=""),AND($I63="しない",NOT(ISBLANK($I75))))</formula>
    </cfRule>
  </conditionalFormatting>
  <conditionalFormatting sqref="I77:Y77">
    <cfRule type="expression" dxfId="111" priority="109" stopIfTrue="1">
      <formula>OR(AND($I63="する",TRIM($I77)=""),AND($I63="しない",NOT(ISBLANK($I77))))</formula>
    </cfRule>
  </conditionalFormatting>
  <conditionalFormatting sqref="I79:Y79">
    <cfRule type="expression" dxfId="110" priority="108" stopIfTrue="1">
      <formula>OR(AND($I63="する",TRIM($I79)=""),AND($I63="しない",NOT(ISBLANK($I79))))</formula>
    </cfRule>
  </conditionalFormatting>
  <conditionalFormatting sqref="I81:Y81">
    <cfRule type="expression" dxfId="109" priority="107" stopIfTrue="1">
      <formula>OR(AND($I63="する",TRIM($I81)=""),AND($I63="しない",NOT(ISBLANK($I81))))</formula>
    </cfRule>
  </conditionalFormatting>
  <conditionalFormatting sqref="I83:M83">
    <cfRule type="expression" dxfId="108" priority="106" stopIfTrue="1">
      <formula>OR(AND($I63="する",NOT(AND(TRIM($I83)&lt;&gt;"",ISNUMBER(VALUE(SUBSTITUTE($I83,"-","")))))), AND($I63="しない",NOT(ISBLANK($I83))))</formula>
    </cfRule>
  </conditionalFormatting>
  <conditionalFormatting sqref="I85:M85">
    <cfRule type="expression" dxfId="107" priority="105" stopIfTrue="1">
      <formula>OR(AND($I63="する",NOT(AND(TRIM($I85)&lt;&gt;"",ISNUMBER(VALUE(SUBSTITUTE($I85,"-","")))))), AND($I63="しない",NOT(ISBLANK($I85))))</formula>
    </cfRule>
  </conditionalFormatting>
  <conditionalFormatting sqref="I87:Y87">
    <cfRule type="expression" dxfId="106" priority="104" stopIfTrue="1">
      <formula>AND($I63="しない",NOT(ISBLANK($I87)))</formula>
    </cfRule>
  </conditionalFormatting>
  <conditionalFormatting sqref="I112:Y112">
    <cfRule type="expression" dxfId="105" priority="103" stopIfTrue="1">
      <formula>TRIM($I112)=""</formula>
    </cfRule>
  </conditionalFormatting>
  <conditionalFormatting sqref="I114:Y114">
    <cfRule type="expression" dxfId="104" priority="102" stopIfTrue="1">
      <formula>TRIM($I114)=""</formula>
    </cfRule>
  </conditionalFormatting>
  <conditionalFormatting sqref="I116:Y116">
    <cfRule type="expression" dxfId="103" priority="101" stopIfTrue="1">
      <formula>TRIM($I116)=""</formula>
    </cfRule>
  </conditionalFormatting>
  <conditionalFormatting sqref="I118:M118">
    <cfRule type="expression" dxfId="102" priority="100" stopIfTrue="1">
      <formula>NOT(AND(TRIM($I118)&lt;&gt;"",ISNUMBER(VALUE(SUBSTITUTE($I118,"-","")))))</formula>
    </cfRule>
  </conditionalFormatting>
  <conditionalFormatting sqref="I120:M120">
    <cfRule type="expression" dxfId="101" priority="99" stopIfTrue="1">
      <formula>NOT(AND(TRIM($I120)&lt;&gt;"",ISNUMBER(VALUE(SUBSTITUTE($I120,"-","")))))</formula>
    </cfRule>
  </conditionalFormatting>
  <conditionalFormatting sqref="I149:M149">
    <cfRule type="expression" dxfId="100" priority="98" stopIfTrue="1">
      <formula>AND($I149&lt;&gt;"しない", $I149&lt;&gt;"する")</formula>
    </cfRule>
  </conditionalFormatting>
  <conditionalFormatting sqref="I151:M151">
    <cfRule type="expression" dxfId="99" priority="97" stopIfTrue="1">
      <formula>AND($I149="する",TRIM($I151)="")</formula>
    </cfRule>
  </conditionalFormatting>
  <conditionalFormatting sqref="I153:Y153">
    <cfRule type="expression" dxfId="98" priority="96" stopIfTrue="1">
      <formula>AND($I149="する",TRIM($I153)="")</formula>
    </cfRule>
  </conditionalFormatting>
  <conditionalFormatting sqref="I157:Y157">
    <cfRule type="expression" dxfId="97" priority="95" stopIfTrue="1">
      <formula>AND($I149="する",TRIM($I157)="")</formula>
    </cfRule>
  </conditionalFormatting>
  <conditionalFormatting sqref="I159:M159">
    <cfRule type="expression" dxfId="96" priority="94" stopIfTrue="1">
      <formula>AND($I149="する",NOT(AND(TRIM($I159)&lt;&gt;"",ISNUMBER(VALUE(SUBSTITUTE($I159,"-",""))))))</formula>
    </cfRule>
  </conditionalFormatting>
  <conditionalFormatting sqref="I161:M161">
    <cfRule type="expression" dxfId="95" priority="93" stopIfTrue="1">
      <formula>AND($I149="する",AND(TRIM($I161)&lt;&gt;"",NOT(ISNUMBER(VALUE(SUBSTITUTE($I161,"-",""))))))</formula>
    </cfRule>
  </conditionalFormatting>
  <conditionalFormatting sqref="K230:L230">
    <cfRule type="expression" dxfId="94" priority="92" stopIfTrue="1">
      <formula>希望&lt;&gt;0</formula>
    </cfRule>
  </conditionalFormatting>
  <conditionalFormatting sqref="K231:L231">
    <cfRule type="expression" dxfId="93" priority="91" stopIfTrue="1">
      <formula>希望&lt;&gt;0</formula>
    </cfRule>
  </conditionalFormatting>
  <conditionalFormatting sqref="K232:L232">
    <cfRule type="expression" dxfId="92" priority="90" stopIfTrue="1">
      <formula>希望&lt;&gt;0</formula>
    </cfRule>
  </conditionalFormatting>
  <conditionalFormatting sqref="K233:L233">
    <cfRule type="expression" dxfId="91" priority="89" stopIfTrue="1">
      <formula>希望&lt;&gt;0</formula>
    </cfRule>
  </conditionalFormatting>
  <conditionalFormatting sqref="K234:L234">
    <cfRule type="expression" dxfId="90" priority="88" stopIfTrue="1">
      <formula>希望&lt;&gt;0</formula>
    </cfRule>
  </conditionalFormatting>
  <conditionalFormatting sqref="K235:L235">
    <cfRule type="expression" dxfId="89" priority="87" stopIfTrue="1">
      <formula>希望&lt;&gt;0</formula>
    </cfRule>
  </conditionalFormatting>
  <conditionalFormatting sqref="K236:L236">
    <cfRule type="expression" dxfId="88" priority="86" stopIfTrue="1">
      <formula>希望&lt;&gt;0</formula>
    </cfRule>
  </conditionalFormatting>
  <conditionalFormatting sqref="K237:L237">
    <cfRule type="expression" dxfId="87" priority="85" stopIfTrue="1">
      <formula>希望&lt;&gt;0</formula>
    </cfRule>
  </conditionalFormatting>
  <conditionalFormatting sqref="K238:L238">
    <cfRule type="expression" dxfId="86" priority="84" stopIfTrue="1">
      <formula>希望&lt;&gt;0</formula>
    </cfRule>
  </conditionalFormatting>
  <conditionalFormatting sqref="K239:L239">
    <cfRule type="expression" dxfId="85" priority="83" stopIfTrue="1">
      <formula>希望&lt;&gt;0</formula>
    </cfRule>
  </conditionalFormatting>
  <conditionalFormatting sqref="K240:L240">
    <cfRule type="expression" dxfId="84" priority="82" stopIfTrue="1">
      <formula>希望&lt;&gt;0</formula>
    </cfRule>
  </conditionalFormatting>
  <conditionalFormatting sqref="K241:L241">
    <cfRule type="expression" dxfId="83" priority="81" stopIfTrue="1">
      <formula>希望&lt;&gt;0</formula>
    </cfRule>
  </conditionalFormatting>
  <conditionalFormatting sqref="K242:L242">
    <cfRule type="expression" dxfId="82" priority="80" stopIfTrue="1">
      <formula>希望&lt;&gt;0</formula>
    </cfRule>
  </conditionalFormatting>
  <conditionalFormatting sqref="K243:L243">
    <cfRule type="expression" dxfId="81" priority="79" stopIfTrue="1">
      <formula>希望&lt;&gt;0</formula>
    </cfRule>
  </conditionalFormatting>
  <conditionalFormatting sqref="K244:L244">
    <cfRule type="expression" dxfId="80" priority="78" stopIfTrue="1">
      <formula>希望&lt;&gt;0</formula>
    </cfRule>
  </conditionalFormatting>
  <conditionalFormatting sqref="K245:L245">
    <cfRule type="expression" dxfId="79" priority="77" stopIfTrue="1">
      <formula>希望&lt;&gt;0</formula>
    </cfRule>
  </conditionalFormatting>
  <conditionalFormatting sqref="K246:L246">
    <cfRule type="expression" dxfId="78" priority="76" stopIfTrue="1">
      <formula>希望&lt;&gt;0</formula>
    </cfRule>
  </conditionalFormatting>
  <conditionalFormatting sqref="K247:L247">
    <cfRule type="expression" dxfId="77" priority="75" stopIfTrue="1">
      <formula>希望&lt;&gt;0</formula>
    </cfRule>
  </conditionalFormatting>
  <conditionalFormatting sqref="K248:L248">
    <cfRule type="expression" dxfId="76" priority="74" stopIfTrue="1">
      <formula>希望&lt;&gt;0</formula>
    </cfRule>
  </conditionalFormatting>
  <conditionalFormatting sqref="K249:L249">
    <cfRule type="expression" dxfId="75" priority="73" stopIfTrue="1">
      <formula>希望&lt;&gt;0</formula>
    </cfRule>
  </conditionalFormatting>
  <conditionalFormatting sqref="K250:L250">
    <cfRule type="expression" dxfId="74" priority="72" stopIfTrue="1">
      <formula>希望&lt;&gt;0</formula>
    </cfRule>
  </conditionalFormatting>
  <conditionalFormatting sqref="K251:L251">
    <cfRule type="expression" dxfId="73" priority="71" stopIfTrue="1">
      <formula>希望&lt;&gt;0</formula>
    </cfRule>
  </conditionalFormatting>
  <conditionalFormatting sqref="K252:L252">
    <cfRule type="expression" dxfId="72" priority="70" stopIfTrue="1">
      <formula>希望&lt;&gt;0</formula>
    </cfRule>
  </conditionalFormatting>
  <conditionalFormatting sqref="K253:L253">
    <cfRule type="expression" dxfId="71" priority="69" stopIfTrue="1">
      <formula>希望&lt;&gt;0</formula>
    </cfRule>
  </conditionalFormatting>
  <conditionalFormatting sqref="K254:L254">
    <cfRule type="expression" dxfId="70" priority="68" stopIfTrue="1">
      <formula>希望&lt;&gt;0</formula>
    </cfRule>
  </conditionalFormatting>
  <conditionalFormatting sqref="K255:L255">
    <cfRule type="expression" dxfId="69" priority="67" stopIfTrue="1">
      <formula>希望&lt;&gt;0</formula>
    </cfRule>
  </conditionalFormatting>
  <conditionalFormatting sqref="K256:L256">
    <cfRule type="expression" dxfId="68" priority="66" stopIfTrue="1">
      <formula>希望&lt;&gt;0</formula>
    </cfRule>
  </conditionalFormatting>
  <conditionalFormatting sqref="K257:L257">
    <cfRule type="expression" dxfId="67" priority="65" stopIfTrue="1">
      <formula>希望&lt;&gt;0</formula>
    </cfRule>
  </conditionalFormatting>
  <conditionalFormatting sqref="K258:L258">
    <cfRule type="expression" dxfId="66" priority="64" stopIfTrue="1">
      <formula>希望&lt;&gt;0</formula>
    </cfRule>
  </conditionalFormatting>
  <conditionalFormatting sqref="K259:L259">
    <cfRule type="expression" dxfId="65" priority="63" stopIfTrue="1">
      <formula>希望&lt;&gt;0</formula>
    </cfRule>
  </conditionalFormatting>
  <conditionalFormatting sqref="K260:L260">
    <cfRule type="expression" dxfId="64" priority="62" stopIfTrue="1">
      <formula>希望&lt;&gt;0</formula>
    </cfRule>
  </conditionalFormatting>
  <conditionalFormatting sqref="K261:L261">
    <cfRule type="expression" dxfId="63" priority="61" stopIfTrue="1">
      <formula>希望&lt;&gt;0</formula>
    </cfRule>
  </conditionalFormatting>
  <conditionalFormatting sqref="K262:L262">
    <cfRule type="expression" dxfId="62" priority="60" stopIfTrue="1">
      <formula>希望&lt;&gt;0</formula>
    </cfRule>
  </conditionalFormatting>
  <conditionalFormatting sqref="K263:L263">
    <cfRule type="expression" dxfId="61" priority="59" stopIfTrue="1">
      <formula>希望&lt;&gt;0</formula>
    </cfRule>
  </conditionalFormatting>
  <conditionalFormatting sqref="K264:L264">
    <cfRule type="expression" dxfId="60" priority="58" stopIfTrue="1">
      <formula>希望&lt;&gt;0</formula>
    </cfRule>
  </conditionalFormatting>
  <conditionalFormatting sqref="K265:L265">
    <cfRule type="expression" dxfId="59" priority="57" stopIfTrue="1">
      <formula>希望&lt;&gt;0</formula>
    </cfRule>
  </conditionalFormatting>
  <conditionalFormatting sqref="K266:L266">
    <cfRule type="expression" dxfId="58" priority="56" stopIfTrue="1">
      <formula>希望&lt;&gt;0</formula>
    </cfRule>
  </conditionalFormatting>
  <conditionalFormatting sqref="K267:L267">
    <cfRule type="expression" dxfId="57" priority="55" stopIfTrue="1">
      <formula>希望&lt;&gt;0</formula>
    </cfRule>
  </conditionalFormatting>
  <conditionalFormatting sqref="K268:L268">
    <cfRule type="expression" dxfId="56" priority="54" stopIfTrue="1">
      <formula>希望&lt;&gt;0</formula>
    </cfRule>
  </conditionalFormatting>
  <conditionalFormatting sqref="K269:L269">
    <cfRule type="expression" dxfId="55" priority="53" stopIfTrue="1">
      <formula>希望&lt;&gt;0</formula>
    </cfRule>
  </conditionalFormatting>
  <conditionalFormatting sqref="K270:L270">
    <cfRule type="expression" dxfId="54" priority="52" stopIfTrue="1">
      <formula>希望&lt;&gt;0</formula>
    </cfRule>
  </conditionalFormatting>
  <conditionalFormatting sqref="K271:L271">
    <cfRule type="expression" dxfId="53" priority="51" stopIfTrue="1">
      <formula>希望&lt;&gt;0</formula>
    </cfRule>
  </conditionalFormatting>
  <conditionalFormatting sqref="K272:L272">
    <cfRule type="expression" dxfId="52" priority="50" stopIfTrue="1">
      <formula>希望&lt;&gt;0</formula>
    </cfRule>
  </conditionalFormatting>
  <conditionalFormatting sqref="K273:L273">
    <cfRule type="expression" dxfId="51" priority="49" stopIfTrue="1">
      <formula>希望&lt;&gt;0</formula>
    </cfRule>
  </conditionalFormatting>
  <conditionalFormatting sqref="K274:L274">
    <cfRule type="expression" dxfId="50" priority="48" stopIfTrue="1">
      <formula>希望&lt;&gt;0</formula>
    </cfRule>
  </conditionalFormatting>
  <conditionalFormatting sqref="K275:L275">
    <cfRule type="expression" dxfId="49" priority="47" stopIfTrue="1">
      <formula>希望&lt;&gt;0</formula>
    </cfRule>
  </conditionalFormatting>
  <conditionalFormatting sqref="K276:L276">
    <cfRule type="expression" dxfId="48" priority="46" stopIfTrue="1">
      <formula>希望&lt;&gt;0</formula>
    </cfRule>
  </conditionalFormatting>
  <conditionalFormatting sqref="K277:L277">
    <cfRule type="expression" dxfId="47" priority="45" stopIfTrue="1">
      <formula>希望&lt;&gt;0</formula>
    </cfRule>
  </conditionalFormatting>
  <conditionalFormatting sqref="K278:L278">
    <cfRule type="expression" dxfId="46" priority="44" stopIfTrue="1">
      <formula>希望&lt;&gt;0</formula>
    </cfRule>
  </conditionalFormatting>
  <conditionalFormatting sqref="K279:L280">
    <cfRule type="expression" dxfId="45" priority="43" stopIfTrue="1">
      <formula>希望&lt;&gt;0</formula>
    </cfRule>
  </conditionalFormatting>
  <conditionalFormatting sqref="K281:L281">
    <cfRule type="expression" dxfId="44" priority="42" stopIfTrue="1">
      <formula>希望&lt;&gt;0</formula>
    </cfRule>
  </conditionalFormatting>
  <conditionalFormatting sqref="Q230:Q232">
    <cfRule type="expression" dxfId="43" priority="41" stopIfTrue="1">
      <formula>AND(OR($K230="○",$K231="○",$K232="○"), TRIM($Q230)="")</formula>
    </cfRule>
  </conditionalFormatting>
  <conditionalFormatting sqref="R230:X232">
    <cfRule type="expression" dxfId="42" priority="40" stopIfTrue="1">
      <formula>AND(OR($K230="○",$K231="○",$K232="○"), TRIM($R230)="")</formula>
    </cfRule>
  </conditionalFormatting>
  <conditionalFormatting sqref="Q233">
    <cfRule type="expression" dxfId="41" priority="39" stopIfTrue="1">
      <formula>AND($K233="○",TRIM($Q233)="")</formula>
    </cfRule>
  </conditionalFormatting>
  <conditionalFormatting sqref="R233:X233">
    <cfRule type="expression" dxfId="40" priority="38" stopIfTrue="1">
      <formula>AND($K233="○",TRIM($R233)="")</formula>
    </cfRule>
  </conditionalFormatting>
  <conditionalFormatting sqref="Q248:Q268">
    <cfRule type="expression" dxfId="39" priority="37" stopIfTrue="1">
      <formula>AND(SUMPRODUCT((K248:K268&gt;="○")*(M248:M268="○"))&gt;0,TRIM($Q248)="")</formula>
    </cfRule>
  </conditionalFormatting>
  <conditionalFormatting sqref="R248:X268">
    <cfRule type="expression" dxfId="38" priority="36" stopIfTrue="1">
      <formula>AND(SUMPRODUCT((K248:K268&gt;="○")*(M248:M268="○"))&gt;0,TRIM($R248)="")</formula>
    </cfRule>
  </conditionalFormatting>
  <conditionalFormatting sqref="Q270:Q277">
    <cfRule type="expression" dxfId="37" priority="35" stopIfTrue="1">
      <formula>AND(SUMPRODUCT((K270:K277&gt;="○")*(M270:M277="○"))&gt;0,TRIM($Q270)="")</formula>
    </cfRule>
  </conditionalFormatting>
  <conditionalFormatting sqref="R270:X277">
    <cfRule type="expression" dxfId="36" priority="34" stopIfTrue="1">
      <formula>AND(SUMPRODUCT((K270:K277&gt;="○")*(M270:M277="○"))&gt;0,TRIM($R270)="")</formula>
    </cfRule>
  </conditionalFormatting>
  <conditionalFormatting sqref="Q278">
    <cfRule type="expression" dxfId="35" priority="33" stopIfTrue="1">
      <formula>AND($K278="○", TRIM($Q278)="")</formula>
    </cfRule>
  </conditionalFormatting>
  <conditionalFormatting sqref="R278:X278">
    <cfRule type="expression" dxfId="34" priority="32" stopIfTrue="1">
      <formula>AND($K278="○", TRIM($R278)="")</formula>
    </cfRule>
  </conditionalFormatting>
  <conditionalFormatting sqref="E289:Y289">
    <cfRule type="expression" dxfId="33" priority="31" stopIfTrue="1">
      <formula>AND($K281="○",TRIM($E289)="")</formula>
    </cfRule>
  </conditionalFormatting>
  <conditionalFormatting sqref="I296:M296">
    <cfRule type="expression" dxfId="32" priority="30" stopIfTrue="1">
      <formula>TRIM($I296)=""</formula>
    </cfRule>
  </conditionalFormatting>
  <conditionalFormatting sqref="O296:Q296">
    <cfRule type="expression" dxfId="31" priority="29" stopIfTrue="1">
      <formula>TRIM($O296)=""</formula>
    </cfRule>
  </conditionalFormatting>
  <conditionalFormatting sqref="I298:M298">
    <cfRule type="expression" dxfId="30" priority="28" stopIfTrue="1">
      <formula>TRIM($I298)=""</formula>
    </cfRule>
  </conditionalFormatting>
  <conditionalFormatting sqref="O298:Q298">
    <cfRule type="expression" dxfId="29" priority="27" stopIfTrue="1">
      <formula>TRIM($O298)=""</formula>
    </cfRule>
  </conditionalFormatting>
  <conditionalFormatting sqref="K303:O303">
    <cfRule type="expression" dxfId="28" priority="26" stopIfTrue="1">
      <formula>AND(COUNTIF(K230:K232,"○")&gt;=1, TRIM($K303)="")</formula>
    </cfRule>
  </conditionalFormatting>
  <conditionalFormatting sqref="P303:R303">
    <cfRule type="expression" dxfId="27" priority="25" stopIfTrue="1">
      <formula>AND(COUNTIF(K230:K232,"○")&gt;=1, TRIM($P303)="")</formula>
    </cfRule>
  </conditionalFormatting>
  <conditionalFormatting sqref="S303:Y303">
    <cfRule type="expression" dxfId="26" priority="24" stopIfTrue="1">
      <formula>AND(COUNTIF(K230:K232,"○")&gt;=1, TRIM($S303)="")</formula>
    </cfRule>
  </conditionalFormatting>
  <conditionalFormatting sqref="K304:O304">
    <cfRule type="expression" dxfId="25" priority="23" stopIfTrue="1">
      <formula>AND(COUNTIF(K233:K247,"○")&gt;=1, TRIM($K304)="")</formula>
    </cfRule>
  </conditionalFormatting>
  <conditionalFormatting sqref="P304:R304">
    <cfRule type="expression" dxfId="24" priority="22" stopIfTrue="1">
      <formula>AND(COUNTIF(K233:K247,"○")&gt;=1, TRIM($P304)="")</formula>
    </cfRule>
  </conditionalFormatting>
  <conditionalFormatting sqref="S304:Y304">
    <cfRule type="expression" dxfId="23" priority="21" stopIfTrue="1">
      <formula>AND(COUNTIF(K233:K247,"○")&gt;=1, TRIM($S304)="")</formula>
    </cfRule>
  </conditionalFormatting>
  <conditionalFormatting sqref="K305:O305">
    <cfRule type="expression" dxfId="22" priority="20" stopIfTrue="1">
      <formula>AND(COUNTIF(K248:K268,"○")&gt;=1, TRIM($K305)="")</formula>
    </cfRule>
  </conditionalFormatting>
  <conditionalFormatting sqref="P305:R305">
    <cfRule type="expression" dxfId="21" priority="19" stopIfTrue="1">
      <formula>AND(COUNTIF(K248:K268,"○")&gt;=1, TRIM($P305)="")</formula>
    </cfRule>
  </conditionalFormatting>
  <conditionalFormatting sqref="S305:Y305">
    <cfRule type="expression" dxfId="20" priority="18" stopIfTrue="1">
      <formula>AND(COUNTIF(K248:K268,"○")&gt;=1, TRIM($S305)="")</formula>
    </cfRule>
  </conditionalFormatting>
  <conditionalFormatting sqref="K306:O306">
    <cfRule type="expression" dxfId="19" priority="17" stopIfTrue="1">
      <formula>AND(K269="○", TRIM($K306)="")</formula>
    </cfRule>
  </conditionalFormatting>
  <conditionalFormatting sqref="P306:R306">
    <cfRule type="expression" dxfId="18" priority="16" stopIfTrue="1">
      <formula>AND(K269="○", TRIM($P306)="")</formula>
    </cfRule>
  </conditionalFormatting>
  <conditionalFormatting sqref="S306:Y306">
    <cfRule type="expression" dxfId="17" priority="15" stopIfTrue="1">
      <formula>AND(K269="○", TRIM($S306)="")</formula>
    </cfRule>
  </conditionalFormatting>
  <conditionalFormatting sqref="K307:O307">
    <cfRule type="expression" dxfId="16" priority="14" stopIfTrue="1">
      <formula>AND(COUNTIF(K270:K279,"○")&gt;=1, TRIM($K307)="")</formula>
    </cfRule>
  </conditionalFormatting>
  <conditionalFormatting sqref="P307:R307">
    <cfRule type="expression" dxfId="15" priority="13" stopIfTrue="1">
      <formula>AND(COUNTIF(K270:K279,"○")&gt;=1, TRIM($P307)="")</formula>
    </cfRule>
  </conditionalFormatting>
  <conditionalFormatting sqref="S307:Y307">
    <cfRule type="expression" dxfId="14" priority="12" stopIfTrue="1">
      <formula>AND(COUNTIF(K270:K279,"○")&gt;=1, TRIM($S307)="")</formula>
    </cfRule>
  </conditionalFormatting>
  <conditionalFormatting sqref="K308:O308">
    <cfRule type="expression" dxfId="13" priority="11" stopIfTrue="1">
      <formula>AND(K281="○", TRIM($K308)="")</formula>
    </cfRule>
  </conditionalFormatting>
  <conditionalFormatting sqref="P308:R308">
    <cfRule type="expression" dxfId="12" priority="10" stopIfTrue="1">
      <formula>AND(K281="○", TRIM($P308)="")</formula>
    </cfRule>
  </conditionalFormatting>
  <conditionalFormatting sqref="S308:Y308">
    <cfRule type="expression" dxfId="11" priority="9" stopIfTrue="1">
      <formula>AND(K281="○", TRIM($S308)="")</formula>
    </cfRule>
  </conditionalFormatting>
  <conditionalFormatting sqref="K314:O314">
    <cfRule type="expression" dxfId="10" priority="8" stopIfTrue="1">
      <formula>AND(K251="○",TRIM($K314)="")</formula>
    </cfRule>
  </conditionalFormatting>
  <conditionalFormatting sqref="K315:O315">
    <cfRule type="expression" dxfId="9" priority="7" stopIfTrue="1">
      <formula>AND(K253="○",TRIM($K315)="")</formula>
    </cfRule>
  </conditionalFormatting>
  <conditionalFormatting sqref="K316:O316">
    <cfRule type="expression" dxfId="8" priority="6" stopIfTrue="1">
      <formula>AND(K254="○",TRIM($K316)="")</formula>
    </cfRule>
  </conditionalFormatting>
  <conditionalFormatting sqref="K317:O317">
    <cfRule type="expression" dxfId="7" priority="5" stopIfTrue="1">
      <formula>AND(K260="○",TRIM($K317)="")</formula>
    </cfRule>
  </conditionalFormatting>
  <conditionalFormatting sqref="K318:O318">
    <cfRule type="expression" dxfId="6" priority="4" stopIfTrue="1">
      <formula>AND(K261="○",TRIM($K318)="")</formula>
    </cfRule>
  </conditionalFormatting>
  <conditionalFormatting sqref="K319:O319">
    <cfRule type="expression" dxfId="5" priority="3" stopIfTrue="1">
      <formula>AND(K265="○",TRIM($K319)="")</formula>
    </cfRule>
  </conditionalFormatting>
  <conditionalFormatting sqref="K324:O324">
    <cfRule type="expression" dxfId="4" priority="2" stopIfTrue="1">
      <formula>AND(K233="○",TRIM($K324)="")</formula>
    </cfRule>
  </conditionalFormatting>
  <conditionalFormatting sqref="K325:O325">
    <cfRule type="expression" dxfId="3" priority="1" stopIfTrue="1">
      <formula>AND(OR(K236="○",K237="○",K238="○"),TRIM($K325)="")</formula>
    </cfRule>
  </conditionalFormatting>
  <dataValidations count="286">
    <dataValidation type="whole" imeMode="halfAlpha" allowBlank="1" showInputMessage="1" showErrorMessage="1" error="7桁の数字を入力してください" sqref="I20:M20" xr:uid="{C7312F37-4980-434B-A3E0-337158577C04}">
      <formula1>0</formula1>
      <formula2>9999999</formula2>
    </dataValidation>
    <dataValidation errorStyle="warning" imeMode="hiragana" allowBlank="1" showInputMessage="1" showErrorMessage="1" sqref="I22:Y22" xr:uid="{6CE85895-F498-4B66-9453-7AE7970F8628}"/>
    <dataValidation errorStyle="warning" imeMode="fullKatakana" allowBlank="1" showInputMessage="1" showErrorMessage="1" sqref="I24:Y24" xr:uid="{B05353BC-F85A-4980-A8AD-547BB9FC8A01}"/>
    <dataValidation errorStyle="warning" imeMode="hiragana" allowBlank="1" showInputMessage="1" showErrorMessage="1" sqref="I26:Y26" xr:uid="{95F0C992-A044-42DA-AF44-7282B2149DB9}"/>
    <dataValidation errorStyle="warning" imeMode="hiragana" allowBlank="1" showInputMessage="1" showErrorMessage="1" sqref="I28:Y28" xr:uid="{27FDF64D-A7C2-4B31-A5B7-8CB318D17D0E}"/>
    <dataValidation errorStyle="warning" imeMode="fullKatakana" allowBlank="1" showInputMessage="1" showErrorMessage="1" sqref="I30:Y30" xr:uid="{64ACC218-48AA-443B-A308-55EAADED35F4}"/>
    <dataValidation errorStyle="warning" imeMode="hiragana" allowBlank="1" showInputMessage="1" showErrorMessage="1" sqref="I32:Y32" xr:uid="{19F0AD87-98DA-4F8C-AE74-EB8A5EFA1EF6}"/>
    <dataValidation errorStyle="warning" imeMode="halfAlpha" allowBlank="1" showInputMessage="1" showErrorMessage="1" sqref="I34:M34" xr:uid="{13C6AC91-8354-4EE7-B219-AD05775CF6B1}"/>
    <dataValidation errorStyle="warning" imeMode="halfAlpha" allowBlank="1" showInputMessage="1" showErrorMessage="1" sqref="I36:M36" xr:uid="{98B6FF20-E5B3-4527-AA23-EDA0A648BE66}"/>
    <dataValidation errorStyle="warning" imeMode="halfAlpha" allowBlank="1" showInputMessage="1" showErrorMessage="1" sqref="I38:Y38" xr:uid="{343D8533-39F7-49C4-BEAA-B0BEB5EB3DF2}"/>
    <dataValidation type="list" imeMode="halfAlpha" allowBlank="1" showInputMessage="1" showErrorMessage="1" error="リストから選択してください" sqref="I40:M40" xr:uid="{14A291BF-F83C-4760-BDA8-64880E1A5C3C}">
      <formula1>"登録有,登録無"</formula1>
    </dataValidation>
    <dataValidation errorStyle="warning" imeMode="halfAlpha" allowBlank="1" showInputMessage="1" showErrorMessage="1" sqref="I42:M42" xr:uid="{F291ADE3-C932-4E24-A3B1-A367504E5D18}"/>
    <dataValidation type="list" imeMode="halfAlpha" allowBlank="1" showInputMessage="1" showErrorMessage="1" error="リストから選択してください" sqref="I63:M63" xr:uid="{66DD4C09-5BC0-4776-9A0C-E19DC30EB448}">
      <formula1>"しない,する"</formula1>
    </dataValidation>
    <dataValidation type="whole" imeMode="halfAlpha" allowBlank="1" showInputMessage="1" showErrorMessage="1" error="7桁の数字を入力してください" sqref="I69:M69" xr:uid="{E8B3E24D-1239-4F89-8772-3624DBC34DD3}">
      <formula1>0</formula1>
      <formula2>9999999</formula2>
    </dataValidation>
    <dataValidation errorStyle="warning" imeMode="hiragana" allowBlank="1" showInputMessage="1" showErrorMessage="1" sqref="I71:Y71" xr:uid="{925CC376-1B98-48A3-82B8-000DFAF80FFF}"/>
    <dataValidation errorStyle="warning" imeMode="fullKatakana" allowBlank="1" showInputMessage="1" showErrorMessage="1" sqref="I73:Y73" xr:uid="{21919C28-0C01-40E5-A836-CE1A209B5E38}"/>
    <dataValidation errorStyle="warning" imeMode="hiragana" allowBlank="1" showInputMessage="1" showErrorMessage="1" sqref="I75:Y75" xr:uid="{A636B7E7-E030-4945-BD2D-66A75FB66248}"/>
    <dataValidation errorStyle="warning" imeMode="hiragana" allowBlank="1" showInputMessage="1" showErrorMessage="1" sqref="I77:Y77" xr:uid="{0043F1E7-7F68-4F89-8348-D2044F72BB01}"/>
    <dataValidation errorStyle="warning" imeMode="fullKatakana" allowBlank="1" showInputMessage="1" showErrorMessage="1" sqref="I79:Y79" xr:uid="{8E2EE5CF-2EB6-42C1-8C55-FA25B52FCBAE}"/>
    <dataValidation errorStyle="warning" imeMode="hiragana" allowBlank="1" showInputMessage="1" showErrorMessage="1" sqref="I81:Y81" xr:uid="{1CD05C52-1985-4C85-A836-F5A36F82A32C}"/>
    <dataValidation errorStyle="warning" imeMode="halfAlpha" allowBlank="1" showInputMessage="1" showErrorMessage="1" sqref="I83:M83" xr:uid="{B948341A-A28A-4F15-9DAF-F2FE604F3439}"/>
    <dataValidation errorStyle="warning" imeMode="halfAlpha" allowBlank="1" showInputMessage="1" showErrorMessage="1" sqref="I85:M85" xr:uid="{8CC6317B-83AC-4FFA-8AF0-F516D42359C6}"/>
    <dataValidation errorStyle="warning" imeMode="halfAlpha" allowBlank="1" showInputMessage="1" showErrorMessage="1" sqref="I87:Y87" xr:uid="{8C42C4F8-1720-4656-A7FA-AA22D6DD7A74}"/>
    <dataValidation errorStyle="warning" imeMode="hiragana" allowBlank="1" showInputMessage="1" showErrorMessage="1" sqref="I112:Y112" xr:uid="{1B46A57E-AC02-49B0-960C-D1821FEE3027}"/>
    <dataValidation errorStyle="warning" imeMode="fullKatakana" allowBlank="1" showInputMessage="1" showErrorMessage="1" sqref="I114:Y114" xr:uid="{E1E13517-C761-4195-A7AD-4ED57652C794}"/>
    <dataValidation errorStyle="warning" imeMode="hiragana" allowBlank="1" showInputMessage="1" showErrorMessage="1" sqref="I116:Y116" xr:uid="{7AA02908-34B3-453B-AFE2-83A6894BD3EF}"/>
    <dataValidation errorStyle="warning" imeMode="halfAlpha" allowBlank="1" showInputMessage="1" showErrorMessage="1" sqref="I118:M118" xr:uid="{9813C268-9A7D-420A-9AA5-8AC600748298}"/>
    <dataValidation errorStyle="warning" imeMode="halfAlpha" allowBlank="1" showInputMessage="1" showErrorMessage="1" sqref="I120:M120" xr:uid="{2D6DD727-0337-4B17-AE6F-AABF330A2B4C}"/>
    <dataValidation errorStyle="warning" imeMode="halfAlpha" allowBlank="1" showInputMessage="1" showErrorMessage="1" sqref="I122:Y122" xr:uid="{F2E7D4DF-7A93-43A5-935F-1EA08922A8E5}"/>
    <dataValidation type="list" imeMode="halfAlpha" allowBlank="1" showInputMessage="1" showErrorMessage="1" error="リストから選択してください" sqref="I149:M149" xr:uid="{40E89C8E-7B16-4168-B61C-D25B1505DF0C}">
      <formula1>"しない,する"</formula1>
    </dataValidation>
    <dataValidation type="whole" imeMode="halfAlpha" allowBlank="1" showInputMessage="1" showErrorMessage="1" error="7桁の数字を入力してください" sqref="I151:M151" xr:uid="{F9C193DD-DF83-4044-8808-2036741483F5}">
      <formula1>0</formula1>
      <formula2>9999999</formula2>
    </dataValidation>
    <dataValidation errorStyle="warning" imeMode="hiragana" allowBlank="1" showInputMessage="1" showErrorMessage="1" sqref="I153:Y153" xr:uid="{950A4454-8D1C-442F-B654-D7B7170E56E2}"/>
    <dataValidation errorStyle="warning" imeMode="fullKatakana" allowBlank="1" showInputMessage="1" showErrorMessage="1" sqref="I155:Y155" xr:uid="{D1B05226-890A-499A-9F4C-B6A1BDA3DCF1}"/>
    <dataValidation errorStyle="warning" imeMode="hiragana" allowBlank="1" showInputMessage="1" showErrorMessage="1" sqref="I157:Y157" xr:uid="{A287FA5F-0312-48CF-8C22-5A9663B25B6A}"/>
    <dataValidation errorStyle="warning" imeMode="halfAlpha" allowBlank="1" showInputMessage="1" showErrorMessage="1" sqref="I159:M159" xr:uid="{F3075D8D-2BE2-4391-BB65-19AE734B3C78}"/>
    <dataValidation errorStyle="warning" imeMode="halfAlpha" allowBlank="1" showInputMessage="1" showErrorMessage="1" sqref="I161:M161" xr:uid="{0A5DDEF5-2899-42D2-95D8-93D6D2781651}"/>
    <dataValidation type="whole" imeMode="halfAlpha" allowBlank="1" showInputMessage="1" showErrorMessage="1" error="有効な数字を入力してください" sqref="I169:M169" xr:uid="{44D08D0C-3154-45DA-9141-AD64639E3592}">
      <formula1>0</formula1>
      <formula2>9999999999</formula2>
    </dataValidation>
    <dataValidation type="whole" imeMode="halfAlpha" allowBlank="1" showInputMessage="1" showErrorMessage="1" error="有効な数字を入力してください" sqref="I170:M170" xr:uid="{0012B0EE-BE29-4B3C-8BBD-6C5DF0649CB4}">
      <formula1>0</formula1>
      <formula2>9999999999</formula2>
    </dataValidation>
    <dataValidation type="whole" imeMode="halfAlpha" allowBlank="1" showInputMessage="1" showErrorMessage="1" error="有効な数字を入力してください" sqref="I171:M171" xr:uid="{F0346BF8-EC4D-4360-A358-E1BED757F126}">
      <formula1>0</formula1>
      <formula2>9999999999</formula2>
    </dataValidation>
    <dataValidation type="whole" imeMode="halfAlpha" allowBlank="1" showInputMessage="1" showErrorMessage="1" error="有効な数字を入力してください" sqref="I173:M173" xr:uid="{B0E9DD74-DC46-4096-BF83-C1DC37E365A4}">
      <formula1>0</formula1>
      <formula2>9999999999</formula2>
    </dataValidation>
    <dataValidation type="whole" imeMode="halfAlpha" allowBlank="1" showInputMessage="1" showErrorMessage="1" error="有効な数字を入力してください" sqref="K182:M182" xr:uid="{D7951810-5CCD-4790-AA92-034213853830}">
      <formula1>0</formula1>
      <formula2>9999999999</formula2>
    </dataValidation>
    <dataValidation type="whole" imeMode="halfAlpha" allowBlank="1" showInputMessage="1" showErrorMessage="1" error="有効な数字を入力してください" sqref="K183:M183" xr:uid="{3FB1E0D5-FF3C-44A0-8EAD-8C879E5BA968}">
      <formula1>0</formula1>
      <formula2>9999999999</formula2>
    </dataValidation>
    <dataValidation type="whole" imeMode="halfAlpha" allowBlank="1" showInputMessage="1" showErrorMessage="1" error="有効な数字を入力してください" sqref="K184:M184" xr:uid="{4FBD625C-CBD1-4042-AF78-D9A84A2D8904}">
      <formula1>0</formula1>
      <formula2>9999999999</formula2>
    </dataValidation>
    <dataValidation type="whole" imeMode="halfAlpha" allowBlank="1" showInputMessage="1" showErrorMessage="1" error="有効な数字を入力してください" sqref="K185:M185" xr:uid="{C6E47739-3BE7-4F22-8A27-89C1069F165B}">
      <formula1>0</formula1>
      <formula2>9999999999</formula2>
    </dataValidation>
    <dataValidation type="whole" imeMode="halfAlpha" allowBlank="1" showInputMessage="1" showErrorMessage="1" error="有効な数字を入力してください" sqref="K186:M186" xr:uid="{4035BB74-9221-4502-9C38-0F0F01E26F25}">
      <formula1>0</formula1>
      <formula2>9999999999</formula2>
    </dataValidation>
    <dataValidation type="whole" imeMode="halfAlpha" allowBlank="1" showInputMessage="1" showErrorMessage="1" error="有効な数字を入力してください" sqref="K187:M187" xr:uid="{4E586AFB-3696-436E-9C2C-22E479FBE6C5}">
      <formula1>0</formula1>
      <formula2>9999999999</formula2>
    </dataValidation>
    <dataValidation type="whole" imeMode="halfAlpha" allowBlank="1" showInputMessage="1" showErrorMessage="1" error="有効な数字を入力してください" sqref="K188:M188" xr:uid="{D6D32D0B-ACCD-40D4-877B-5A07FB34CEBE}">
      <formula1>0</formula1>
      <formula2>9999999999</formula2>
    </dataValidation>
    <dataValidation type="whole" imeMode="halfAlpha" allowBlank="1" showInputMessage="1" showErrorMessage="1" error="有効な数字を入力してください" sqref="K189:M189" xr:uid="{319A5FE8-DEC7-4ECD-9E3B-775F46208ED8}">
      <formula1>0</formula1>
      <formula2>9999999999</formula2>
    </dataValidation>
    <dataValidation type="whole" imeMode="halfAlpha" allowBlank="1" showInputMessage="1" showErrorMessage="1" error="有効な数字を入力してください" sqref="K190:M190" xr:uid="{D2085F5F-E294-463F-BD07-BBE636FD1D6A}">
      <formula1>0</formula1>
      <formula2>9999999999</formula2>
    </dataValidation>
    <dataValidation type="whole" imeMode="halfAlpha" allowBlank="1" showInputMessage="1" showErrorMessage="1" error="有効な数字を入力してください" sqref="K191:M191" xr:uid="{1EE581FB-7F7E-4344-A649-A680E4C091ED}">
      <formula1>0</formula1>
      <formula2>9999999999</formula2>
    </dataValidation>
    <dataValidation type="whole" imeMode="halfAlpha" allowBlank="1" showInputMessage="1" showErrorMessage="1" error="有効な数字を入力してください" sqref="K192:M192" xr:uid="{1F33E01C-766E-41E6-AC1E-9796FEB93503}">
      <formula1>0</formula1>
      <formula2>9999999999</formula2>
    </dataValidation>
    <dataValidation type="whole" imeMode="halfAlpha" allowBlank="1" showInputMessage="1" showErrorMessage="1" error="有効な数字を入力してください" sqref="K193:M193" xr:uid="{9F05037C-C660-4101-A0E7-73DF547018DA}">
      <formula1>0</formula1>
      <formula2>9999999999</formula2>
    </dataValidation>
    <dataValidation type="whole" imeMode="halfAlpha" allowBlank="1" showInputMessage="1" showErrorMessage="1" error="有効な数字を入力してください" sqref="K194:M194" xr:uid="{4AA49BB5-3FDB-4120-9FC4-0589B4303E6C}">
      <formula1>0</formula1>
      <formula2>9999999999</formula2>
    </dataValidation>
    <dataValidation type="whole" imeMode="halfAlpha" allowBlank="1" showInputMessage="1" showErrorMessage="1" error="有効な数字を入力してください" sqref="K195:M195" xr:uid="{A3E3E62D-DBFD-4702-A572-8B9BB2745D2E}">
      <formula1>0</formula1>
      <formula2>9999999999</formula2>
    </dataValidation>
    <dataValidation type="whole" imeMode="halfAlpha" allowBlank="1" showInputMessage="1" showErrorMessage="1" error="有効な数字を入力してください" sqref="K196:M196" xr:uid="{1E533EA3-A42F-4400-A5C2-EE3F81A9F3AF}">
      <formula1>0</formula1>
      <formula2>9999999999</formula2>
    </dataValidation>
    <dataValidation type="whole" imeMode="halfAlpha" allowBlank="1" showInputMessage="1" showErrorMessage="1" error="有効な数字を入力してください" sqref="K197:M197" xr:uid="{8BA474D8-EFF3-4EA7-AB70-9DC2108DDC78}">
      <formula1>0</formula1>
      <formula2>9999999999</formula2>
    </dataValidation>
    <dataValidation type="whole" imeMode="halfAlpha" allowBlank="1" showInputMessage="1" showErrorMessage="1" error="有効な数字を入力してください" sqref="K198:M198" xr:uid="{68505BC3-27CD-4170-BCD8-D584BEB7EFD3}">
      <formula1>0</formula1>
      <formula2>9999999999</formula2>
    </dataValidation>
    <dataValidation type="whole" imeMode="halfAlpha" allowBlank="1" showInputMessage="1" showErrorMessage="1" error="有効な数字を入力してください" sqref="K199:M199" xr:uid="{3CA13D90-110F-4FDF-99BC-EBE9BDBB644B}">
      <formula1>0</formula1>
      <formula2>9999999999</formula2>
    </dataValidation>
    <dataValidation type="whole" imeMode="halfAlpha" allowBlank="1" showInputMessage="1" showErrorMessage="1" error="有効な数字を入力してください" sqref="K200:M200" xr:uid="{99DED131-6932-492D-9620-AEBE0DFFD93F}">
      <formula1>0</formula1>
      <formula2>9999999999</formula2>
    </dataValidation>
    <dataValidation type="whole" imeMode="halfAlpha" allowBlank="1" showInputMessage="1" showErrorMessage="1" error="有効な数字を入力してください" sqref="K201:M201" xr:uid="{51630182-5DEE-4ECE-8DAD-07CEF3CBBAF0}">
      <formula1>0</formula1>
      <formula2>9999999999</formula2>
    </dataValidation>
    <dataValidation type="whole" imeMode="halfAlpha" allowBlank="1" showInputMessage="1" showErrorMessage="1" error="有効な数字を入力してください" sqref="K202:M202" xr:uid="{126A61BA-93D1-4CD6-B118-B349DE43A6D2}">
      <formula1>0</formula1>
      <formula2>9999999999</formula2>
    </dataValidation>
    <dataValidation type="whole" imeMode="halfAlpha" allowBlank="1" showInputMessage="1" showErrorMessage="1" error="有効な数字を入力してください" sqref="K203:M203" xr:uid="{3E0ABD33-D95F-478C-AACB-F19AF48251CD}">
      <formula1>0</formula1>
      <formula2>9999999999</formula2>
    </dataValidation>
    <dataValidation type="whole" imeMode="halfAlpha" allowBlank="1" showInputMessage="1" showErrorMessage="1" error="有効な数字を入力してください" sqref="K204:M204" xr:uid="{4D621261-9154-4F5F-B886-CEEE131C3C9E}">
      <formula1>0</formula1>
      <formula2>9999999999</formula2>
    </dataValidation>
    <dataValidation type="whole" imeMode="halfAlpha" allowBlank="1" showInputMessage="1" showErrorMessage="1" error="有効な数字を入力してください" sqref="K205:M205" xr:uid="{3C037E23-8C70-41C9-B59C-7687E6E75F77}">
      <formula1>0</formula1>
      <formula2>9999999999</formula2>
    </dataValidation>
    <dataValidation type="whole" imeMode="halfAlpha" allowBlank="1" showInputMessage="1" showErrorMessage="1" error="有効な数字を入力してください" sqref="K206:M206" xr:uid="{84B4F645-DAC0-49C6-951E-B92F9CD56DB9}">
      <formula1>0</formula1>
      <formula2>9999999999</formula2>
    </dataValidation>
    <dataValidation type="whole" imeMode="halfAlpha" allowBlank="1" showInputMessage="1" showErrorMessage="1" error="有効な数字を入力してください" sqref="K207:M207" xr:uid="{E9F43E62-32E5-4336-ADD0-45602AAE791B}">
      <formula1>0</formula1>
      <formula2>9999999999</formula2>
    </dataValidation>
    <dataValidation type="whole" imeMode="halfAlpha" allowBlank="1" showInputMessage="1" showErrorMessage="1" error="有効な数字を入力してください" sqref="K208:M208" xr:uid="{24B0F9E0-45EC-4CD3-AD76-17B19C517184}">
      <formula1>0</formula1>
      <formula2>9999999999</formula2>
    </dataValidation>
    <dataValidation type="whole" imeMode="halfAlpha" allowBlank="1" showInputMessage="1" showErrorMessage="1" error="有効な数字を入力してください" sqref="K209:M209" xr:uid="{12C86A44-4D5E-4308-83D5-39E7C6C71331}">
      <formula1>0</formula1>
      <formula2>9999999999</formula2>
    </dataValidation>
    <dataValidation type="whole" imeMode="halfAlpha" allowBlank="1" showInputMessage="1" showErrorMessage="1" error="有効な数字を入力してください" sqref="K210:M210" xr:uid="{A02C5CAB-26D2-46B0-B96F-6FA7EF95654D}">
      <formula1>0</formula1>
      <formula2>9999999999</formula2>
    </dataValidation>
    <dataValidation type="whole" imeMode="halfAlpha" allowBlank="1" showInputMessage="1" showErrorMessage="1" error="有効な数字を入力してください" sqref="K211:M211" xr:uid="{A3B4B3A8-1D5D-4680-A88A-34E2645F7472}">
      <formula1>0</formula1>
      <formula2>9999999999</formula2>
    </dataValidation>
    <dataValidation type="whole" imeMode="halfAlpha" allowBlank="1" showInputMessage="1" showErrorMessage="1" error="有効な数字を入力してください" sqref="K212:M212" xr:uid="{85945E78-1EF4-4D55-A8D6-0ECBF3E53537}">
      <formula1>0</formula1>
      <formula2>9999999999</formula2>
    </dataValidation>
    <dataValidation type="whole" imeMode="halfAlpha" allowBlank="1" showInputMessage="1" showErrorMessage="1" error="有効な数字を入力してください" sqref="K213:M213" xr:uid="{616BA390-4C7E-4A53-9655-758A40FB7F3F}">
      <formula1>0</formula1>
      <formula2>9999999999</formula2>
    </dataValidation>
    <dataValidation type="whole" imeMode="halfAlpha" allowBlank="1" showInputMessage="1" showErrorMessage="1" error="有効な数字を入力してください" sqref="K214:M214" xr:uid="{759790F3-31EE-4270-9D4A-15C8AB0218B5}">
      <formula1>0</formula1>
      <formula2>9999999999</formula2>
    </dataValidation>
    <dataValidation type="whole" imeMode="halfAlpha" allowBlank="1" showInputMessage="1" showErrorMessage="1" error="有効な数字を入力してください" sqref="S182:Y182" xr:uid="{2B896C39-68E6-4B6C-A9B8-2DAD46BC2A43}">
      <formula1>0</formula1>
      <formula2>9999999999</formula2>
    </dataValidation>
    <dataValidation type="whole" imeMode="halfAlpha" allowBlank="1" showInputMessage="1" showErrorMessage="1" error="有効な数字を入力してください" sqref="S183:Y183" xr:uid="{74916E6C-13B3-4EBE-BF6F-F699F9CA6D1A}">
      <formula1>0</formula1>
      <formula2>9999999999</formula2>
    </dataValidation>
    <dataValidation type="whole" imeMode="halfAlpha" allowBlank="1" showInputMessage="1" showErrorMessage="1" error="有効な数字を入力してください" sqref="S184:Y184" xr:uid="{7F383384-1779-47EF-ADEF-6AAFDF79AF7F}">
      <formula1>0</formula1>
      <formula2>9999999999</formula2>
    </dataValidation>
    <dataValidation type="whole" imeMode="halfAlpha" allowBlank="1" showInputMessage="1" showErrorMessage="1" error="有効な数字を入力してください" sqref="S185:Y185" xr:uid="{4E17348E-126D-49CE-BE54-24ADAC961395}">
      <formula1>0</formula1>
      <formula2>9999999999</formula2>
    </dataValidation>
    <dataValidation type="whole" imeMode="halfAlpha" allowBlank="1" showInputMessage="1" showErrorMessage="1" error="有効な数字を入力してください" sqref="S186:Y186" xr:uid="{4C2144D8-5426-42B8-979C-669227D2ACC3}">
      <formula1>0</formula1>
      <formula2>9999999999</formula2>
    </dataValidation>
    <dataValidation type="whole" imeMode="halfAlpha" allowBlank="1" showInputMessage="1" showErrorMessage="1" error="有効な数字を入力してください" sqref="S187:Y187" xr:uid="{F273B1FA-D12B-462F-8F53-841CF4955203}">
      <formula1>0</formula1>
      <formula2>9999999999</formula2>
    </dataValidation>
    <dataValidation type="whole" imeMode="halfAlpha" allowBlank="1" showInputMessage="1" showErrorMessage="1" error="有効な数字を入力してください" sqref="S188:Y188" xr:uid="{BC56ACC2-0C2C-4334-945A-7EE62587C86B}">
      <formula1>0</formula1>
      <formula2>9999999999</formula2>
    </dataValidation>
    <dataValidation type="whole" imeMode="halfAlpha" allowBlank="1" showInputMessage="1" showErrorMessage="1" error="有効な数字を入力してください" sqref="S189:Y189" xr:uid="{89AE4E92-E97C-42CF-BDAC-396AAB885918}">
      <formula1>0</formula1>
      <formula2>9999999999</formula2>
    </dataValidation>
    <dataValidation type="whole" imeMode="halfAlpha" allowBlank="1" showInputMessage="1" showErrorMessage="1" error="有効な数字を入力してください" sqref="S190:Y190" xr:uid="{E06CA137-BE24-423A-A321-DAEB88892034}">
      <formula1>0</formula1>
      <formula2>9999999999</formula2>
    </dataValidation>
    <dataValidation type="whole" imeMode="halfAlpha" allowBlank="1" showInputMessage="1" showErrorMessage="1" error="有効な数字を入力してください" sqref="S191:Y191" xr:uid="{9FF1DBD4-2E7F-4441-98B4-268297C86DB6}">
      <formula1>0</formula1>
      <formula2>9999999999</formula2>
    </dataValidation>
    <dataValidation type="whole" imeMode="halfAlpha" allowBlank="1" showInputMessage="1" showErrorMessage="1" error="有効な数字を入力してください" sqref="S192:Y192" xr:uid="{D879BE62-0D59-40A2-958B-B56C4A4A75BE}">
      <formula1>0</formula1>
      <formula2>9999999999</formula2>
    </dataValidation>
    <dataValidation type="whole" imeMode="halfAlpha" allowBlank="1" showInputMessage="1" showErrorMessage="1" error="有効な数字を入力してください" sqref="S193:Y193" xr:uid="{A5463B61-893C-43AE-A2A6-46459A38BEF9}">
      <formula1>0</formula1>
      <formula2>9999999999</formula2>
    </dataValidation>
    <dataValidation type="whole" imeMode="halfAlpha" allowBlank="1" showInputMessage="1" showErrorMessage="1" error="有効な数字を入力してください" sqref="S194:Y194" xr:uid="{C9FF3B1C-F4AB-4299-BE9B-43EB26910B08}">
      <formula1>0</formula1>
      <formula2>9999999999</formula2>
    </dataValidation>
    <dataValidation type="whole" imeMode="halfAlpha" allowBlank="1" showInputMessage="1" showErrorMessage="1" error="有効な数字を入力してください" sqref="S195:Y195" xr:uid="{BF323373-E79D-4BA8-B13C-D37A95459A35}">
      <formula1>0</formula1>
      <formula2>9999999999</formula2>
    </dataValidation>
    <dataValidation type="whole" imeMode="halfAlpha" allowBlank="1" showInputMessage="1" showErrorMessage="1" error="有効な数字を入力してください" sqref="S196:Y196" xr:uid="{4E519A78-C064-4B40-B3CE-C83303B1286D}">
      <formula1>0</formula1>
      <formula2>9999999999</formula2>
    </dataValidation>
    <dataValidation type="whole" imeMode="halfAlpha" allowBlank="1" showInputMessage="1" showErrorMessage="1" error="有効な数字を入力してください" sqref="S197:Y197" xr:uid="{DC796C8E-F540-458C-AA81-DC84A0BAFBAB}">
      <formula1>0</formula1>
      <formula2>9999999999</formula2>
    </dataValidation>
    <dataValidation type="whole" imeMode="halfAlpha" allowBlank="1" showInputMessage="1" showErrorMessage="1" error="有効な数字を入力してください" sqref="S198:Y198" xr:uid="{29F06019-4A5C-4F95-898D-6FEC266C1522}">
      <formula1>0</formula1>
      <formula2>9999999999</formula2>
    </dataValidation>
    <dataValidation type="whole" imeMode="halfAlpha" allowBlank="1" showInputMessage="1" showErrorMessage="1" error="有効な数字を入力してください" sqref="S199:Y199" xr:uid="{1100529C-22F0-4F89-92B5-700A134952CE}">
      <formula1>0</formula1>
      <formula2>9999999999</formula2>
    </dataValidation>
    <dataValidation type="whole" imeMode="halfAlpha" allowBlank="1" showInputMessage="1" showErrorMessage="1" error="有効な数字を入力してください" sqref="S200:Y200" xr:uid="{89A4CE2E-B2FB-4EED-A8DA-9BC1FFE62167}">
      <formula1>0</formula1>
      <formula2>9999999999</formula2>
    </dataValidation>
    <dataValidation type="whole" imeMode="halfAlpha" allowBlank="1" showInputMessage="1" showErrorMessage="1" error="有効な数字を入力してください" sqref="S201:Y201" xr:uid="{787AFBCA-B5ED-49B1-B42C-8E356C1C8FCB}">
      <formula1>0</formula1>
      <formula2>9999999999</formula2>
    </dataValidation>
    <dataValidation type="whole" imeMode="halfAlpha" allowBlank="1" showInputMessage="1" showErrorMessage="1" error="有効な数字を入力してください" sqref="S202:Y202" xr:uid="{A0458F46-F12D-427D-9DBA-3F0CAEE01D37}">
      <formula1>0</formula1>
      <formula2>9999999999</formula2>
    </dataValidation>
    <dataValidation type="whole" imeMode="halfAlpha" allowBlank="1" showInputMessage="1" showErrorMessage="1" error="有効な数字を入力してください" sqref="S203:Y203" xr:uid="{DE54C54A-1C63-4EAE-8C83-D29D66B43EAB}">
      <formula1>0</formula1>
      <formula2>9999999999</formula2>
    </dataValidation>
    <dataValidation type="whole" imeMode="halfAlpha" allowBlank="1" showInputMessage="1" showErrorMessage="1" error="有効な数字を入力してください" sqref="S204:Y204" xr:uid="{E64D6E58-390D-49E9-9969-10C6F5BA7B7B}">
      <formula1>0</formula1>
      <formula2>9999999999</formula2>
    </dataValidation>
    <dataValidation type="whole" imeMode="halfAlpha" allowBlank="1" showInputMessage="1" showErrorMessage="1" error="有効な数字を入力してください" sqref="S205:Y205" xr:uid="{1E676237-F60C-4FDB-95DB-4E8FCEBAD8CA}">
      <formula1>0</formula1>
      <formula2>9999999999</formula2>
    </dataValidation>
    <dataValidation type="whole" imeMode="halfAlpha" allowBlank="1" showInputMessage="1" showErrorMessage="1" error="有効な数字を入力してください" sqref="S206:Y206" xr:uid="{8948D289-D7D3-4B8C-B0EA-4C5DC901487D}">
      <formula1>0</formula1>
      <formula2>9999999999</formula2>
    </dataValidation>
    <dataValidation type="whole" imeMode="halfAlpha" allowBlank="1" showInputMessage="1" showErrorMessage="1" error="有効な数字を入力してください" sqref="S207:Y207" xr:uid="{D516DE9B-5621-44A6-8127-03CE3B3CA665}">
      <formula1>0</formula1>
      <formula2>9999999999</formula2>
    </dataValidation>
    <dataValidation type="whole" imeMode="halfAlpha" allowBlank="1" showInputMessage="1" showErrorMessage="1" error="有効な数字を入力してください" sqref="S208:Y208" xr:uid="{B83DBC26-583B-427D-9FC9-FBE776A21DF7}">
      <formula1>0</formula1>
      <formula2>9999999999</formula2>
    </dataValidation>
    <dataValidation type="whole" imeMode="halfAlpha" allowBlank="1" showInputMessage="1" showErrorMessage="1" error="有効な数字を入力してください" sqref="S209:Y209" xr:uid="{ADFFC25A-9E9E-4491-8881-EA45F303954B}">
      <formula1>0</formula1>
      <formula2>9999999999</formula2>
    </dataValidation>
    <dataValidation type="whole" imeMode="halfAlpha" allowBlank="1" showInputMessage="1" showErrorMessage="1" error="有効な数字を入力してください" sqref="S210:Y210" xr:uid="{9BA00554-9BD6-49C6-A926-3FCAC586F8A3}">
      <formula1>0</formula1>
      <formula2>9999999999</formula2>
    </dataValidation>
    <dataValidation type="whole" imeMode="halfAlpha" allowBlank="1" showInputMessage="1" showErrorMessage="1" error="有効な数字を入力してください" sqref="S211:Y211" xr:uid="{8CFC2916-D61F-4490-A306-629A77F67D4C}">
      <formula1>0</formula1>
      <formula2>9999999999</formula2>
    </dataValidation>
    <dataValidation type="whole" imeMode="halfAlpha" allowBlank="1" showInputMessage="1" showErrorMessage="1" error="有効な数字を入力してください" sqref="S212:Y212" xr:uid="{B1352331-AA3D-4D6F-BC55-A1562720036A}">
      <formula1>0</formula1>
      <formula2>9999999999</formula2>
    </dataValidation>
    <dataValidation type="whole" imeMode="halfAlpha" allowBlank="1" showInputMessage="1" showErrorMessage="1" error="有効な数字を入力してください" sqref="S213:Y213" xr:uid="{4242FA15-EB8A-4403-87B7-439AEA9F5194}">
      <formula1>0</formula1>
      <formula2>9999999999</formula2>
    </dataValidation>
    <dataValidation type="whole" imeMode="halfAlpha" allowBlank="1" showInputMessage="1" showErrorMessage="1" error="有効な数字を入力してください" sqref="S214:Y214" xr:uid="{0025975A-987D-41D2-B009-6C5146F4BC95}">
      <formula1>0</formula1>
      <formula2>9999999999</formula2>
    </dataValidation>
    <dataValidation errorStyle="warning" imeMode="halfAlpha" allowBlank="1" showInputMessage="1" showErrorMessage="1" sqref="I223:M223" xr:uid="{232D785F-A66C-42FF-ACB7-A88CB34FA1F5}"/>
    <dataValidation errorStyle="warning" imeMode="halfAlpha" allowBlank="1" showInputMessage="1" showErrorMessage="1" sqref="I225:M225" xr:uid="{A1F12780-A773-4A22-88EF-D3376E224459}"/>
    <dataValidation type="list" imeMode="halfAlpha" allowBlank="1" showInputMessage="1" showErrorMessage="1" error="リストから選択してください" sqref="K230:L230" xr:uid="{DC3BE7EB-6854-49E5-A1E0-CCD07A5E619D}">
      <formula1>"○,　"</formula1>
    </dataValidation>
    <dataValidation type="list" imeMode="halfAlpha" allowBlank="1" showInputMessage="1" showErrorMessage="1" error="リストから選択してください" sqref="Y230" xr:uid="{242D4D45-6803-4E11-9ECC-DA3EA8DE27A4}">
      <formula1>"○,　"</formula1>
    </dataValidation>
    <dataValidation type="list" imeMode="halfAlpha" allowBlank="1" showInputMessage="1" showErrorMessage="1" error="リストから選択してください" sqref="K231:L231" xr:uid="{D10091EA-66A5-4CE4-B273-47C37F829711}">
      <formula1>"○,　"</formula1>
    </dataValidation>
    <dataValidation type="list" imeMode="halfAlpha" allowBlank="1" showInputMessage="1" showErrorMessage="1" error="リストから選択してください" sqref="Y231" xr:uid="{9E7879F8-714D-4A16-A6DC-33797FB75045}">
      <formula1>"○,　"</formula1>
    </dataValidation>
    <dataValidation type="list" imeMode="halfAlpha" allowBlank="1" showInputMessage="1" showErrorMessage="1" error="リストから選択してください" sqref="K232:L232" xr:uid="{2EB8D929-E422-4D30-9024-47B4F2706AC3}">
      <formula1>"○,　"</formula1>
    </dataValidation>
    <dataValidation type="list" imeMode="halfAlpha" allowBlank="1" showInputMessage="1" showErrorMessage="1" error="リストから選択してください" sqref="Y232" xr:uid="{60E60D9F-7CDD-4089-A24B-0C2FCDD2A45F}">
      <formula1>"○,　"</formula1>
    </dataValidation>
    <dataValidation type="list" imeMode="halfAlpha" allowBlank="1" showInputMessage="1" showErrorMessage="1" error="リストから選択してください" sqref="K233:L233" xr:uid="{7C51E785-03D0-407B-B41A-4C65305B6763}">
      <formula1>"○,　"</formula1>
    </dataValidation>
    <dataValidation type="list" imeMode="halfAlpha" allowBlank="1" showInputMessage="1" showErrorMessage="1" error="リストから選択してください" sqref="Y233" xr:uid="{652CCF41-89E8-4B02-8152-B7BB34A3EAC1}">
      <formula1>"○,　"</formula1>
    </dataValidation>
    <dataValidation type="list" imeMode="halfAlpha" allowBlank="1" showInputMessage="1" showErrorMessage="1" error="リストから選択してください" sqref="K234:L234" xr:uid="{C7F6B885-5BBC-4FB1-B1BA-01A37CDA8BA4}">
      <formula1>"○,　"</formula1>
    </dataValidation>
    <dataValidation type="list" imeMode="halfAlpha" allowBlank="1" showInputMessage="1" showErrorMessage="1" error="リストから選択してください" sqref="Y234" xr:uid="{7BCA3DAC-5771-4523-AED8-908F5756A626}">
      <formula1>"○,　"</formula1>
    </dataValidation>
    <dataValidation type="list" imeMode="halfAlpha" allowBlank="1" showInputMessage="1" showErrorMessage="1" error="リストから選択してください" sqref="K235:L235" xr:uid="{850C22AA-ED06-4DEC-B167-76A9408D8011}">
      <formula1>"○,　"</formula1>
    </dataValidation>
    <dataValidation type="list" imeMode="halfAlpha" allowBlank="1" showInputMessage="1" showErrorMessage="1" error="リストから選択してください" sqref="Y235" xr:uid="{74BB326A-543F-4BBE-AA48-28ACB7554401}">
      <formula1>"○,　"</formula1>
    </dataValidation>
    <dataValidation type="list" imeMode="halfAlpha" allowBlank="1" showInputMessage="1" showErrorMessage="1" error="リストから選択してください" sqref="K236:L236" xr:uid="{987B45A1-7B23-4ABE-8B92-D6001C881351}">
      <formula1>"○,　"</formula1>
    </dataValidation>
    <dataValidation type="list" imeMode="halfAlpha" allowBlank="1" showInputMessage="1" showErrorMessage="1" error="リストから選択してください" sqref="Y236" xr:uid="{63A91F1D-06BE-46E7-BB8B-F5B2C2C4E95B}">
      <formula1>"○,　"</formula1>
    </dataValidation>
    <dataValidation type="list" imeMode="halfAlpha" allowBlank="1" showInputMessage="1" showErrorMessage="1" error="リストから選択してください" sqref="K237:L237" xr:uid="{F7577587-BE9D-484B-A429-AD670FC1BE26}">
      <formula1>"○,　"</formula1>
    </dataValidation>
    <dataValidation type="list" imeMode="halfAlpha" allowBlank="1" showInputMessage="1" showErrorMessage="1" error="リストから選択してください" sqref="Y237" xr:uid="{D319AC23-3017-40A5-B19E-F336F89C6D00}">
      <formula1>"○,　"</formula1>
    </dataValidation>
    <dataValidation type="list" imeMode="halfAlpha" allowBlank="1" showInputMessage="1" showErrorMessage="1" error="リストから選択してください" sqref="K238:L238" xr:uid="{779CA51A-7A3D-45C8-A1D1-14C6B5B56B5E}">
      <formula1>"○,　"</formula1>
    </dataValidation>
    <dataValidation type="list" imeMode="halfAlpha" allowBlank="1" showInputMessage="1" showErrorMessage="1" error="リストから選択してください" sqref="Y238" xr:uid="{2BFD29CD-EF50-48F7-B3B9-09210302DF3D}">
      <formula1>"○,　"</formula1>
    </dataValidation>
    <dataValidation type="list" imeMode="halfAlpha" allowBlank="1" showInputMessage="1" showErrorMessage="1" error="リストから選択してください" sqref="K239:L239" xr:uid="{3ED41B35-A626-461C-810C-7C899F56A36A}">
      <formula1>"○,　"</formula1>
    </dataValidation>
    <dataValidation type="list" imeMode="halfAlpha" allowBlank="1" showInputMessage="1" showErrorMessage="1" error="リストから選択してください" sqref="Y239" xr:uid="{FB499457-1929-4B01-9DFA-510DBF32D9CB}">
      <formula1>"○,　"</formula1>
    </dataValidation>
    <dataValidation type="list" imeMode="halfAlpha" allowBlank="1" showInputMessage="1" showErrorMessage="1" error="リストから選択してください" sqref="K240:L240" xr:uid="{D1022372-681A-4C1E-B46E-082D2214E665}">
      <formula1>"○,　"</formula1>
    </dataValidation>
    <dataValidation type="list" imeMode="halfAlpha" allowBlank="1" showInputMessage="1" showErrorMessage="1" error="リストから選択してください" sqref="Y240" xr:uid="{261734D5-075E-4AED-AD76-EAA980512467}">
      <formula1>"○,　"</formula1>
    </dataValidation>
    <dataValidation type="list" imeMode="halfAlpha" allowBlank="1" showInputMessage="1" showErrorMessage="1" error="リストから選択してください" sqref="K241:L241" xr:uid="{220783F4-D41E-4771-9233-B447E0821B02}">
      <formula1>"○,　"</formula1>
    </dataValidation>
    <dataValidation type="list" imeMode="halfAlpha" allowBlank="1" showInputMessage="1" showErrorMessage="1" error="リストから選択してください" sqref="Y241" xr:uid="{2E3C3F47-1A6D-4F81-A111-3121DE4D2875}">
      <formula1>"○,　"</formula1>
    </dataValidation>
    <dataValidation type="list" imeMode="halfAlpha" allowBlank="1" showInputMessage="1" showErrorMessage="1" error="リストから選択してください" sqref="K242:L242" xr:uid="{1B0ACECD-948B-4DD3-8A85-C2673B35B64F}">
      <formula1>"○,　"</formula1>
    </dataValidation>
    <dataValidation type="list" imeMode="halfAlpha" allowBlank="1" showInputMessage="1" showErrorMessage="1" error="リストから選択してください" sqref="Y242" xr:uid="{4B01B123-8298-412B-B7BD-18DC0F51C97A}">
      <formula1>"○,　"</formula1>
    </dataValidation>
    <dataValidation type="list" imeMode="halfAlpha" allowBlank="1" showInputMessage="1" showErrorMessage="1" error="リストから選択してください" sqref="K243:L243" xr:uid="{A74D726B-8429-492A-AF42-08D50321EC08}">
      <formula1>"○,　"</formula1>
    </dataValidation>
    <dataValidation type="list" imeMode="halfAlpha" allowBlank="1" showInputMessage="1" showErrorMessage="1" error="リストから選択してください" sqref="Y243" xr:uid="{8C096EE3-5182-42FE-B3A0-D8D352DE9BD9}">
      <formula1>"○,　"</formula1>
    </dataValidation>
    <dataValidation type="list" imeMode="halfAlpha" allowBlank="1" showInputMessage="1" showErrorMessage="1" error="リストから選択してください" sqref="K244:L244" xr:uid="{473574AF-D7C9-4336-AE82-1D9C7330B5CC}">
      <formula1>"○,　"</formula1>
    </dataValidation>
    <dataValidation type="list" imeMode="halfAlpha" allowBlank="1" showInputMessage="1" showErrorMessage="1" error="リストから選択してください" sqref="Y244" xr:uid="{4CA12A84-B859-4E46-834A-537D06EC5CC5}">
      <formula1>"○,　"</formula1>
    </dataValidation>
    <dataValidation type="list" imeMode="halfAlpha" allowBlank="1" showInputMessage="1" showErrorMessage="1" error="リストから選択してください" sqref="K245:L245" xr:uid="{1F3D4731-1D80-479B-AA26-5A6502D9EC04}">
      <formula1>"○,　"</formula1>
    </dataValidation>
    <dataValidation type="list" imeMode="halfAlpha" allowBlank="1" showInputMessage="1" showErrorMessage="1" error="リストから選択してください" sqref="Y245" xr:uid="{F9467FA2-5405-424C-8F17-118903F2EAA6}">
      <formula1>"○,　"</formula1>
    </dataValidation>
    <dataValidation type="list" imeMode="halfAlpha" allowBlank="1" showInputMessage="1" showErrorMessage="1" error="リストから選択してください" sqref="K246:L246" xr:uid="{D081D38D-C123-4303-ACEC-FE4B514E6858}">
      <formula1>"○,　"</formula1>
    </dataValidation>
    <dataValidation type="list" imeMode="halfAlpha" allowBlank="1" showInputMessage="1" showErrorMessage="1" error="リストから選択してください" sqref="Y246" xr:uid="{D75E3696-2BC7-4DDA-9465-4F6A9C9D657B}">
      <formula1>"○,　"</formula1>
    </dataValidation>
    <dataValidation type="list" imeMode="halfAlpha" allowBlank="1" showInputMessage="1" showErrorMessage="1" error="リストから選択してください" sqref="K247:L247" xr:uid="{71596E94-2D10-4A90-93E2-5273E7E0597E}">
      <formula1>"○,　"</formula1>
    </dataValidation>
    <dataValidation type="list" imeMode="halfAlpha" allowBlank="1" showInputMessage="1" showErrorMessage="1" error="リストから選択してください" sqref="Y247" xr:uid="{9D66A766-84E2-4871-82A7-6564F7F3F626}">
      <formula1>"○,　"</formula1>
    </dataValidation>
    <dataValidation type="list" imeMode="halfAlpha" allowBlank="1" showInputMessage="1" showErrorMessage="1" error="リストから選択してください" sqref="K248:L248" xr:uid="{BB0D5667-FB7A-4247-8A82-63692CBF5D91}">
      <formula1>"○,　"</formula1>
    </dataValidation>
    <dataValidation type="list" imeMode="halfAlpha" allowBlank="1" showInputMessage="1" showErrorMessage="1" error="リストから選択してください" sqref="M248" xr:uid="{CF195B78-0648-4A9A-83EE-917446FC9FC7}">
      <formula1>"○,　"</formula1>
    </dataValidation>
    <dataValidation type="list" imeMode="halfAlpha" allowBlank="1" showInputMessage="1" showErrorMessage="1" error="リストから選択してください" sqref="Y248" xr:uid="{7F117FEC-63D5-4F58-BEBC-05F92698151E}">
      <formula1>"○,　"</formula1>
    </dataValidation>
    <dataValidation type="list" imeMode="halfAlpha" allowBlank="1" showInputMessage="1" showErrorMessage="1" error="リストから選択してください" sqref="K249:L249" xr:uid="{2690EA4D-E400-409A-887D-14AEEAB6F991}">
      <formula1>"○,　"</formula1>
    </dataValidation>
    <dataValidation type="list" imeMode="halfAlpha" allowBlank="1" showInputMessage="1" showErrorMessage="1" error="リストから選択してください" sqref="M249" xr:uid="{54EE3395-CE41-4F94-898F-BE3CFED25F0D}">
      <formula1>"○,　"</formula1>
    </dataValidation>
    <dataValidation type="list" imeMode="halfAlpha" allowBlank="1" showInputMessage="1" showErrorMessage="1" error="リストから選択してください" sqref="Y249" xr:uid="{9E9C5D17-2B2D-4FB4-BFB5-940934EE14DA}">
      <formula1>"○,　"</formula1>
    </dataValidation>
    <dataValidation type="list" imeMode="halfAlpha" allowBlank="1" showInputMessage="1" showErrorMessage="1" error="リストから選択してください" sqref="K250:L250" xr:uid="{210C0EF3-1803-4FAC-BDE2-D5F834A9B50E}">
      <formula1>"○,　"</formula1>
    </dataValidation>
    <dataValidation type="list" imeMode="halfAlpha" allowBlank="1" showInputMessage="1" showErrorMessage="1" error="リストから選択してください" sqref="M250" xr:uid="{807C326A-5B50-4568-AFAB-2DA11879D2CA}">
      <formula1>"○,　"</formula1>
    </dataValidation>
    <dataValidation type="list" imeMode="halfAlpha" allowBlank="1" showInputMessage="1" showErrorMessage="1" error="リストから選択してください" sqref="Y250" xr:uid="{7D8F3CDA-89B5-4477-BB54-DF492EBB86E1}">
      <formula1>"○,　"</formula1>
    </dataValidation>
    <dataValidation type="list" imeMode="halfAlpha" allowBlank="1" showInputMessage="1" showErrorMessage="1" error="リストから選択してください" sqref="K251:L251" xr:uid="{93CEFD56-BD20-4EF7-9878-6349444BF441}">
      <formula1>"○,　"</formula1>
    </dataValidation>
    <dataValidation type="list" imeMode="halfAlpha" allowBlank="1" showInputMessage="1" showErrorMessage="1" error="リストから選択してください" sqref="M251" xr:uid="{3E9F88C7-A7BC-4412-95C0-ACA47837E43A}">
      <formula1>"○,　"</formula1>
    </dataValidation>
    <dataValidation type="list" imeMode="halfAlpha" allowBlank="1" showInputMessage="1" showErrorMessage="1" error="リストから選択してください" sqref="Y251" xr:uid="{D8CF35F6-8789-4C2B-A3F9-4A51F7BC914B}">
      <formula1>"○,　"</formula1>
    </dataValidation>
    <dataValidation type="list" imeMode="halfAlpha" allowBlank="1" showInputMessage="1" showErrorMessage="1" error="リストから選択してください" sqref="K252:L252" xr:uid="{BEC70F92-5547-403C-9EF0-B686675B5EEC}">
      <formula1>"○,　"</formula1>
    </dataValidation>
    <dataValidation type="list" imeMode="halfAlpha" allowBlank="1" showInputMessage="1" showErrorMessage="1" error="リストから選択してください" sqref="M252" xr:uid="{6A5DBB3C-7025-4397-AAD2-BD457B31A2D5}">
      <formula1>"○,　"</formula1>
    </dataValidation>
    <dataValidation type="list" imeMode="halfAlpha" allowBlank="1" showInputMessage="1" showErrorMessage="1" error="リストから選択してください" sqref="Y252" xr:uid="{B6C52911-89D1-43C7-A81D-C15DFBD99458}">
      <formula1>"○,　"</formula1>
    </dataValidation>
    <dataValidation type="list" imeMode="halfAlpha" allowBlank="1" showInputMessage="1" showErrorMessage="1" error="リストから選択してください" sqref="K253:L253" xr:uid="{4E47044A-E8DE-423A-83A6-38922A5698E0}">
      <formula1>"○,　"</formula1>
    </dataValidation>
    <dataValidation type="list" imeMode="halfAlpha" allowBlank="1" showInputMessage="1" showErrorMessage="1" error="リストから選択してください" sqref="M253" xr:uid="{740A242F-3659-45F5-B222-2873E9B6BA0D}">
      <formula1>"○,　"</formula1>
    </dataValidation>
    <dataValidation type="list" imeMode="halfAlpha" allowBlank="1" showInputMessage="1" showErrorMessage="1" error="リストから選択してください" sqref="Y253" xr:uid="{6A6EAD21-621B-4103-B0F9-BC7EC46B3CF8}">
      <formula1>"○,　"</formula1>
    </dataValidation>
    <dataValidation type="list" imeMode="halfAlpha" allowBlank="1" showInputMessage="1" showErrorMessage="1" error="リストから選択してください" sqref="K254:L254" xr:uid="{F3025E2D-79AC-4B62-966A-8C30B4A87DD5}">
      <formula1>"○,　"</formula1>
    </dataValidation>
    <dataValidation type="list" imeMode="halfAlpha" allowBlank="1" showInputMessage="1" showErrorMessage="1" error="リストから選択してください" sqref="M254" xr:uid="{AB96DE54-DF4E-49F3-92EF-37B2F11DD95E}">
      <formula1>"○,　"</formula1>
    </dataValidation>
    <dataValidation type="list" imeMode="halfAlpha" allowBlank="1" showInputMessage="1" showErrorMessage="1" error="リストから選択してください" sqref="Y254" xr:uid="{F3DFF81A-BAB6-4793-B95B-A70C9FF75D55}">
      <formula1>"○,　"</formula1>
    </dataValidation>
    <dataValidation type="list" imeMode="halfAlpha" allowBlank="1" showInputMessage="1" showErrorMessage="1" error="リストから選択してください" sqref="K255:L255" xr:uid="{52B3563F-1D5C-47C1-A297-CDBA232D803B}">
      <formula1>"○,　"</formula1>
    </dataValidation>
    <dataValidation type="list" imeMode="halfAlpha" allowBlank="1" showInputMessage="1" showErrorMessage="1" error="リストから選択してください" sqref="M255" xr:uid="{4649C93B-B750-4A73-9E53-2F1498802A80}">
      <formula1>"○,　"</formula1>
    </dataValidation>
    <dataValidation type="list" imeMode="halfAlpha" allowBlank="1" showInputMessage="1" showErrorMessage="1" error="リストから選択してください" sqref="Y255" xr:uid="{EA39425E-05AB-4263-A68B-94366C1F7F21}">
      <formula1>"○,　"</formula1>
    </dataValidation>
    <dataValidation type="list" imeMode="halfAlpha" allowBlank="1" showInputMessage="1" showErrorMessage="1" error="リストから選択してください" sqref="K256:L256" xr:uid="{210A459E-1A8B-4388-9F01-2FEE577B0220}">
      <formula1>"○,　"</formula1>
    </dataValidation>
    <dataValidation type="list" imeMode="halfAlpha" allowBlank="1" showInputMessage="1" showErrorMessage="1" error="リストから選択してください" sqref="M256" xr:uid="{226893B2-289E-4662-85F9-FB99DA17C70C}">
      <formula1>"○,　"</formula1>
    </dataValidation>
    <dataValidation type="list" imeMode="halfAlpha" allowBlank="1" showInputMessage="1" showErrorMessage="1" error="リストから選択してください" sqref="Y256" xr:uid="{BCE6195F-DB31-4586-8AD2-E1CE1AA5A2AC}">
      <formula1>"○,　"</formula1>
    </dataValidation>
    <dataValidation type="list" imeMode="halfAlpha" allowBlank="1" showInputMessage="1" showErrorMessage="1" error="リストから選択してください" sqref="K257:L257" xr:uid="{4FD908B6-9CFD-4A55-8794-EE723AB799D1}">
      <formula1>"○,　"</formula1>
    </dataValidation>
    <dataValidation type="list" imeMode="halfAlpha" allowBlank="1" showInputMessage="1" showErrorMessage="1" error="リストから選択してください" sqref="M257" xr:uid="{F96705EB-2E1C-481D-A252-D78FAF49F357}">
      <formula1>"○,　"</formula1>
    </dataValidation>
    <dataValidation type="list" imeMode="halfAlpha" allowBlank="1" showInputMessage="1" showErrorMessage="1" error="リストから選択してください" sqref="Y257" xr:uid="{11D9B237-A69F-44C8-8026-7B71B870E2F6}">
      <formula1>"○,　"</formula1>
    </dataValidation>
    <dataValidation type="list" imeMode="halfAlpha" allowBlank="1" showInputMessage="1" showErrorMessage="1" error="リストから選択してください" sqref="K258:L258" xr:uid="{DABD46CF-A364-489A-BF84-6E62C0CB5B71}">
      <formula1>"○,　"</formula1>
    </dataValidation>
    <dataValidation type="list" imeMode="halfAlpha" allowBlank="1" showInputMessage="1" showErrorMessage="1" error="リストから選択してください" sqref="M258" xr:uid="{C28EA31C-E19D-41C0-9BA7-4C9D6AEAE05F}">
      <formula1>"○,　"</formula1>
    </dataValidation>
    <dataValidation type="list" imeMode="halfAlpha" allowBlank="1" showInputMessage="1" showErrorMessage="1" error="リストから選択してください" sqref="Y258" xr:uid="{21E39143-ED3F-4643-A43C-05A9C9C224E9}">
      <formula1>"○,　"</formula1>
    </dataValidation>
    <dataValidation type="list" imeMode="halfAlpha" allowBlank="1" showInputMessage="1" showErrorMessage="1" error="リストから選択してください" sqref="K259:L259" xr:uid="{CE7EECA4-E1F4-4AA9-90DF-6212224A6AD2}">
      <formula1>"○,　"</formula1>
    </dataValidation>
    <dataValidation type="list" imeMode="halfAlpha" allowBlank="1" showInputMessage="1" showErrorMessage="1" error="リストから選択してください" sqref="M259" xr:uid="{2D885D41-3E6D-4F2A-A2B4-6EB4C0ED8749}">
      <formula1>"○,　"</formula1>
    </dataValidation>
    <dataValidation type="list" imeMode="halfAlpha" allowBlank="1" showInputMessage="1" showErrorMessage="1" error="リストから選択してください" sqref="Y259" xr:uid="{8229489F-B71E-405A-AA69-F95AD483E0B7}">
      <formula1>"○,　"</formula1>
    </dataValidation>
    <dataValidation type="list" imeMode="halfAlpha" allowBlank="1" showInputMessage="1" showErrorMessage="1" error="リストから選択してください" sqref="K260:L260" xr:uid="{755B5A1D-08EF-48F8-839F-1D8F1A76CD4E}">
      <formula1>"○,　"</formula1>
    </dataValidation>
    <dataValidation type="list" imeMode="halfAlpha" allowBlank="1" showInputMessage="1" showErrorMessage="1" error="リストから選択してください" sqref="M260" xr:uid="{DB9CC1BC-2193-4F31-92B3-EA4C1E11EBC1}">
      <formula1>"○,　"</formula1>
    </dataValidation>
    <dataValidation type="list" imeMode="halfAlpha" allowBlank="1" showInputMessage="1" showErrorMessage="1" error="リストから選択してください" sqref="Y260" xr:uid="{007F1B22-BDF3-4912-B8C8-D592850C244E}">
      <formula1>"○,　"</formula1>
    </dataValidation>
    <dataValidation type="list" imeMode="halfAlpha" allowBlank="1" showInputMessage="1" showErrorMessage="1" error="リストから選択してください" sqref="K261:L261" xr:uid="{84F9282C-C47E-4673-AF4C-52C99137B509}">
      <formula1>"○,　"</formula1>
    </dataValidation>
    <dataValidation type="list" imeMode="halfAlpha" allowBlank="1" showInputMessage="1" showErrorMessage="1" error="リストから選択してください" sqref="M261" xr:uid="{CA8F1471-2D37-4C56-B61C-3AA0A0F89BA5}">
      <formula1>"○,　"</formula1>
    </dataValidation>
    <dataValidation type="list" imeMode="halfAlpha" allowBlank="1" showInputMessage="1" showErrorMessage="1" error="リストから選択してください" sqref="Y261" xr:uid="{369C3863-8E51-4BA9-97A0-24AB1B691975}">
      <formula1>"○,　"</formula1>
    </dataValidation>
    <dataValidation type="list" imeMode="halfAlpha" allowBlank="1" showInputMessage="1" showErrorMessage="1" error="リストから選択してください" sqref="K262:L262" xr:uid="{8676BB34-6805-4712-8C5B-C3926E529847}">
      <formula1>"○,　"</formula1>
    </dataValidation>
    <dataValidation type="list" imeMode="halfAlpha" allowBlank="1" showInputMessage="1" showErrorMessage="1" error="リストから選択してください" sqref="M262" xr:uid="{CE3DE78E-5798-4F3C-A9D6-25DC9EA4DDB5}">
      <formula1>"○,　"</formula1>
    </dataValidation>
    <dataValidation type="list" imeMode="halfAlpha" allowBlank="1" showInputMessage="1" showErrorMessage="1" error="リストから選択してください" sqref="Y262" xr:uid="{89481B60-C6AA-4B33-B8B0-A2CC0FF8CAD9}">
      <formula1>"○,　"</formula1>
    </dataValidation>
    <dataValidation type="list" imeMode="halfAlpha" allowBlank="1" showInputMessage="1" showErrorMessage="1" error="リストから選択してください" sqref="K263:L263" xr:uid="{8E65B629-0616-4405-9961-3ED3C2A91025}">
      <formula1>"○,　"</formula1>
    </dataValidation>
    <dataValidation type="list" imeMode="halfAlpha" allowBlank="1" showInputMessage="1" showErrorMessage="1" error="リストから選択してください" sqref="M263" xr:uid="{3FB45BFA-BCFF-458B-91F2-FD8668353B44}">
      <formula1>"○,　"</formula1>
    </dataValidation>
    <dataValidation type="list" imeMode="halfAlpha" allowBlank="1" showInputMessage="1" showErrorMessage="1" error="リストから選択してください" sqref="Y263" xr:uid="{367A6078-60D8-4D98-A778-809D7F022C26}">
      <formula1>"○,　"</formula1>
    </dataValidation>
    <dataValidation type="list" imeMode="halfAlpha" allowBlank="1" showInputMessage="1" showErrorMessage="1" error="リストから選択してください" sqref="K264:L264" xr:uid="{58444965-6CDF-4FC8-A707-7FB545CC2CD4}">
      <formula1>"○,　"</formula1>
    </dataValidation>
    <dataValidation type="list" imeMode="halfAlpha" allowBlank="1" showInputMessage="1" showErrorMessage="1" error="リストから選択してください" sqref="M264" xr:uid="{29B4F1B3-5B62-496C-B0E8-D96F4D2C5888}">
      <formula1>"○,　"</formula1>
    </dataValidation>
    <dataValidation type="list" imeMode="halfAlpha" allowBlank="1" showInputMessage="1" showErrorMessage="1" error="リストから選択してください" sqref="Y264" xr:uid="{D486EA37-5D87-4A60-804A-B9EB3B56EA17}">
      <formula1>"○,　"</formula1>
    </dataValidation>
    <dataValidation type="list" imeMode="halfAlpha" allowBlank="1" showInputMessage="1" showErrorMessage="1" error="リストから選択してください" sqref="K265:L265" xr:uid="{951FACEF-DFD9-433F-B833-0FE52456CD04}">
      <formula1>"○,　"</formula1>
    </dataValidation>
    <dataValidation type="list" imeMode="halfAlpha" allowBlank="1" showInputMessage="1" showErrorMessage="1" error="リストから選択してください" sqref="M265" xr:uid="{BA10D847-0216-4429-9D76-153CC502938A}">
      <formula1>"○,　"</formula1>
    </dataValidation>
    <dataValidation type="list" imeMode="halfAlpha" allowBlank="1" showInputMessage="1" showErrorMessage="1" error="リストから選択してください" sqref="Y265" xr:uid="{750B6117-BC28-4FF2-B605-ABF7C0778551}">
      <formula1>"○,　"</formula1>
    </dataValidation>
    <dataValidation type="list" imeMode="halfAlpha" allowBlank="1" showInputMessage="1" showErrorMessage="1" error="リストから選択してください" sqref="K266:L266" xr:uid="{A516BE35-C0ED-4238-BBA4-FD8B12E144FB}">
      <formula1>"○,　"</formula1>
    </dataValidation>
    <dataValidation type="list" imeMode="halfAlpha" allowBlank="1" showInputMessage="1" showErrorMessage="1" error="リストから選択してください" sqref="M266" xr:uid="{14BB6FCA-01B9-4055-8084-3331F24D624E}">
      <formula1>"○,　"</formula1>
    </dataValidation>
    <dataValidation type="list" imeMode="halfAlpha" allowBlank="1" showInputMessage="1" showErrorMessage="1" error="リストから選択してください" sqref="Y266" xr:uid="{FEBBA963-331D-44D5-9DA5-A18EC8AC82AE}">
      <formula1>"○,　"</formula1>
    </dataValidation>
    <dataValidation type="list" imeMode="halfAlpha" allowBlank="1" showInputMessage="1" showErrorMessage="1" error="リストから選択してください" sqref="K267:L267" xr:uid="{86E3E6EF-FDF5-49BF-8A31-A2731C032344}">
      <formula1>"○,　"</formula1>
    </dataValidation>
    <dataValidation type="list" imeMode="halfAlpha" allowBlank="1" showInputMessage="1" showErrorMessage="1" error="リストから選択してください" sqref="M267" xr:uid="{3A8C0464-1E89-4CB7-8AFB-A6617240EA27}">
      <formula1>"○,　"</formula1>
    </dataValidation>
    <dataValidation type="list" imeMode="halfAlpha" allowBlank="1" showInputMessage="1" showErrorMessage="1" error="リストから選択してください" sqref="Y267" xr:uid="{1DFD4DAA-BCEF-4C50-A825-A8F1ADE1FCEC}">
      <formula1>"○,　"</formula1>
    </dataValidation>
    <dataValidation type="list" imeMode="halfAlpha" allowBlank="1" showInputMessage="1" showErrorMessage="1" error="リストから選択してください" sqref="K268:L268" xr:uid="{F5711FBA-D021-4EB7-AA8D-7286365C9684}">
      <formula1>"○,　"</formula1>
    </dataValidation>
    <dataValidation type="list" imeMode="halfAlpha" allowBlank="1" showInputMessage="1" showErrorMessage="1" error="リストから選択してください" sqref="M268" xr:uid="{E2BA1E7F-A617-432F-AD02-D84CD0B86656}">
      <formula1>"○,　"</formula1>
    </dataValidation>
    <dataValidation type="list" imeMode="halfAlpha" allowBlank="1" showInputMessage="1" showErrorMessage="1" error="リストから選択してください" sqref="Y268" xr:uid="{2A66BE81-F08C-450B-836E-EAC7A229171B}">
      <formula1>"○,　"</formula1>
    </dataValidation>
    <dataValidation type="list" imeMode="halfAlpha" allowBlank="1" showInputMessage="1" showErrorMessage="1" error="リストから選択してください" sqref="K269:L269" xr:uid="{A4CDD90F-9C19-4DE8-89D7-879FDCF282C6}">
      <formula1>"○,　"</formula1>
    </dataValidation>
    <dataValidation type="list" imeMode="halfAlpha" allowBlank="1" showInputMessage="1" showErrorMessage="1" error="リストから選択してください" sqref="Y269" xr:uid="{95CED3C7-E50D-4248-9C51-9F0A7D6C4C20}">
      <formula1>"○,　"</formula1>
    </dataValidation>
    <dataValidation type="list" imeMode="halfAlpha" allowBlank="1" showInputMessage="1" showErrorMessage="1" error="リストから選択してください" sqref="K270:L270" xr:uid="{8BEA957B-EEAC-4FE1-AA46-64A5F8EF9582}">
      <formula1>"○,　"</formula1>
    </dataValidation>
    <dataValidation type="list" imeMode="halfAlpha" allowBlank="1" showInputMessage="1" showErrorMessage="1" error="リストから選択してください" sqref="M270" xr:uid="{540C668E-1925-4311-8C94-A08062CC321A}">
      <formula1>"○,　"</formula1>
    </dataValidation>
    <dataValidation type="list" imeMode="halfAlpha" allowBlank="1" showInputMessage="1" showErrorMessage="1" error="リストから選択してください" sqref="Y270" xr:uid="{B6E80729-6C69-40E9-A98D-C6D81234290E}">
      <formula1>"○,　"</formula1>
    </dataValidation>
    <dataValidation type="list" imeMode="halfAlpha" allowBlank="1" showInputMessage="1" showErrorMessage="1" error="リストから選択してください" sqref="K271:L271" xr:uid="{86337150-EFF6-4265-A2F6-D774E492BCAA}">
      <formula1>"○,　"</formula1>
    </dataValidation>
    <dataValidation type="list" imeMode="halfAlpha" allowBlank="1" showInputMessage="1" showErrorMessage="1" error="リストから選択してください" sqref="M271" xr:uid="{90E17DB9-F927-4951-9390-A147B5C44384}">
      <formula1>"○,　"</formula1>
    </dataValidation>
    <dataValidation type="list" imeMode="halfAlpha" allowBlank="1" showInputMessage="1" showErrorMessage="1" error="リストから選択してください" sqref="Y271" xr:uid="{CE241A38-F685-4BB2-9538-5CB789ED2FC3}">
      <formula1>"○,　"</formula1>
    </dataValidation>
    <dataValidation type="list" imeMode="halfAlpha" allowBlank="1" showInputMessage="1" showErrorMessage="1" error="リストから選択してください" sqref="K272:L272" xr:uid="{4B29FE37-4C4F-4933-9324-A86261CC2D1F}">
      <formula1>"○,　"</formula1>
    </dataValidation>
    <dataValidation type="list" imeMode="halfAlpha" allowBlank="1" showInputMessage="1" showErrorMessage="1" error="リストから選択してください" sqref="M272" xr:uid="{E2A41BAB-CC34-4E9D-BB88-14D96498F168}">
      <formula1>"○,　"</formula1>
    </dataValidation>
    <dataValidation type="list" imeMode="halfAlpha" allowBlank="1" showInputMessage="1" showErrorMessage="1" error="リストから選択してください" sqref="Y272" xr:uid="{DB3850AF-C8AC-4385-8A52-C27963551CFE}">
      <formula1>"○,　"</formula1>
    </dataValidation>
    <dataValidation type="list" imeMode="halfAlpha" allowBlank="1" showInputMessage="1" showErrorMessage="1" error="リストから選択してください" sqref="K273:L273" xr:uid="{A55092BF-9FD5-4A32-825C-6080DB8F2703}">
      <formula1>"○,　"</formula1>
    </dataValidation>
    <dataValidation type="list" imeMode="halfAlpha" allowBlank="1" showInputMessage="1" showErrorMessage="1" error="リストから選択してください" sqref="M273" xr:uid="{08A2B0E8-2461-4CDE-A5CB-6C0E46805EF9}">
      <formula1>"○,　"</formula1>
    </dataValidation>
    <dataValidation type="list" imeMode="halfAlpha" allowBlank="1" showInputMessage="1" showErrorMessage="1" error="リストから選択してください" sqref="Y273" xr:uid="{0DE22AE0-2BF2-45E1-BDE8-FC82E648FAE5}">
      <formula1>"○,　"</formula1>
    </dataValidation>
    <dataValidation type="list" imeMode="halfAlpha" allowBlank="1" showInputMessage="1" showErrorMessage="1" error="リストから選択してください" sqref="K274:L274" xr:uid="{8522ED44-CF20-42F9-8204-897318E75148}">
      <formula1>"○,　"</formula1>
    </dataValidation>
    <dataValidation type="list" imeMode="halfAlpha" allowBlank="1" showInputMessage="1" showErrorMessage="1" error="リストから選択してください" sqref="M274" xr:uid="{4BD51594-DFD9-4BCD-B95E-8ABEF13771C1}">
      <formula1>"○,　"</formula1>
    </dataValidation>
    <dataValidation type="list" imeMode="halfAlpha" allowBlank="1" showInputMessage="1" showErrorMessage="1" error="リストから選択してください" sqref="Y274" xr:uid="{5CAAA681-1280-42C4-9493-9DAF5CBC8494}">
      <formula1>"○,　"</formula1>
    </dataValidation>
    <dataValidation type="list" imeMode="halfAlpha" allowBlank="1" showInputMessage="1" showErrorMessage="1" error="リストから選択してください" sqref="K275:L275" xr:uid="{C1C95EE8-2DDD-4002-9597-59B5C959BCF6}">
      <formula1>"○,　"</formula1>
    </dataValidation>
    <dataValidation type="list" imeMode="halfAlpha" allowBlank="1" showInputMessage="1" showErrorMessage="1" error="リストから選択してください" sqref="M275" xr:uid="{5F38B5C9-BEDC-44A9-B8A4-167122E52C23}">
      <formula1>"○,　"</formula1>
    </dataValidation>
    <dataValidation type="list" imeMode="halfAlpha" allowBlank="1" showInputMessage="1" showErrorMessage="1" error="リストから選択してください" sqref="Y275" xr:uid="{D246E084-A48B-478A-9AE9-12ECA38067E9}">
      <formula1>"○,　"</formula1>
    </dataValidation>
    <dataValidation type="list" imeMode="halfAlpha" allowBlank="1" showInputMessage="1" showErrorMessage="1" error="リストから選択してください" sqref="K276:L276" xr:uid="{ED2F2B0F-2D26-4403-8A61-92A55798CACB}">
      <formula1>"○,　"</formula1>
    </dataValidation>
    <dataValidation type="list" imeMode="halfAlpha" allowBlank="1" showInputMessage="1" showErrorMessage="1" error="リストから選択してください" sqref="M276" xr:uid="{0809B68F-C3ED-420B-8ED5-9CB182545D94}">
      <formula1>"○,　"</formula1>
    </dataValidation>
    <dataValidation type="list" imeMode="halfAlpha" allowBlank="1" showInputMessage="1" showErrorMessage="1" error="リストから選択してください" sqref="Y276" xr:uid="{99B5669B-741B-41E6-94F2-CF79DC1F60B2}">
      <formula1>"○,　"</formula1>
    </dataValidation>
    <dataValidation type="list" imeMode="halfAlpha" allowBlank="1" showInputMessage="1" showErrorMessage="1" error="リストから選択してください" sqref="K277:L277" xr:uid="{D5A796CA-337C-4C6F-9A56-BD82EFD3922F}">
      <formula1>"○,　"</formula1>
    </dataValidation>
    <dataValidation type="list" imeMode="halfAlpha" allowBlank="1" showInputMessage="1" showErrorMessage="1" error="リストから選択してください" sqref="M277" xr:uid="{6B758129-C0F4-454A-B783-DD86CBEA4216}">
      <formula1>"○,　"</formula1>
    </dataValidation>
    <dataValidation type="list" imeMode="halfAlpha" allowBlank="1" showInputMessage="1" showErrorMessage="1" error="リストから選択してください" sqref="Y277" xr:uid="{40B9940F-A008-4AAA-A969-83B5A7940BE9}">
      <formula1>"○,　"</formula1>
    </dataValidation>
    <dataValidation type="list" imeMode="halfAlpha" allowBlank="1" showInputMessage="1" showErrorMessage="1" error="リストから選択してください" sqref="K278:L278" xr:uid="{29124A75-6AD4-48C6-8F36-CB120791343C}">
      <formula1>"○,　"</formula1>
    </dataValidation>
    <dataValidation type="list" imeMode="halfAlpha" allowBlank="1" showInputMessage="1" showErrorMessage="1" error="リストから選択してください" sqref="Y278" xr:uid="{7FC66911-F60C-44AF-AF96-D5BC5E64D343}">
      <formula1>"○,　"</formula1>
    </dataValidation>
    <dataValidation type="list" imeMode="halfAlpha" allowBlank="1" showInputMessage="1" showErrorMessage="1" error="リストから選択してください" sqref="K279:L280" xr:uid="{2C58D874-CE2A-4031-8008-CAD3CE285E0D}">
      <formula1>"○,　"</formula1>
    </dataValidation>
    <dataValidation type="list" imeMode="halfAlpha" allowBlank="1" showInputMessage="1" showErrorMessage="1" error="リストから選択してください" sqref="Y279:Y280" xr:uid="{76BB155F-FB39-4804-A182-9D114E17F976}">
      <formula1>"○,　"</formula1>
    </dataValidation>
    <dataValidation type="list" imeMode="halfAlpha" allowBlank="1" showInputMessage="1" showErrorMessage="1" error="リストから選択してください" sqref="K281:L281" xr:uid="{70966BC0-E594-425E-A803-4158C450DE79}">
      <formula1>"○,　"</formula1>
    </dataValidation>
    <dataValidation type="list" imeMode="halfAlpha" allowBlank="1" showInputMessage="1" showErrorMessage="1" error="リストから選択してください" sqref="Y281" xr:uid="{E4D97035-D5E0-4BA6-BE52-8E54BA61337E}">
      <formula1>"○,　"</formula1>
    </dataValidation>
    <dataValidation errorStyle="warning" imeMode="halfAlpha" allowBlank="1" showInputMessage="1" showErrorMessage="1" sqref="Q230:Q232" xr:uid="{2E3D844E-B4DF-4C2D-B1A7-E25C3BA51C18}"/>
    <dataValidation type="date" imeMode="halfAlpha" allowBlank="1" showInputMessage="1" showErrorMessage="1" error="有効な日付を入力してください" sqref="R230:X232" xr:uid="{A770F434-84B6-404E-96DB-19788DC54055}">
      <formula1>92</formula1>
      <formula2>73415</formula2>
    </dataValidation>
    <dataValidation errorStyle="warning" imeMode="halfAlpha" allowBlank="1" showInputMessage="1" showErrorMessage="1" sqref="Q233" xr:uid="{9C0B373F-C9D4-4FE8-BDD1-67CE7865B8CA}"/>
    <dataValidation type="date" imeMode="halfAlpha" allowBlank="1" showInputMessage="1" showErrorMessage="1" error="有効な日付を入力してください" sqref="R233:X233" xr:uid="{710D0A68-6F24-4B19-BD36-C3B6B3399082}">
      <formula1>92</formula1>
      <formula2>73415</formula2>
    </dataValidation>
    <dataValidation errorStyle="warning" imeMode="halfAlpha" allowBlank="1" showInputMessage="1" showErrorMessage="1" sqref="Q248:Q268" xr:uid="{728B3837-6F01-42AB-BB88-4BB67246810E}"/>
    <dataValidation type="date" imeMode="halfAlpha" allowBlank="1" showInputMessage="1" showErrorMessage="1" error="有効な日付を入力してください" sqref="R248:X268" xr:uid="{651F7825-13CB-41B9-AE1E-67C16908EC8B}">
      <formula1>92</formula1>
      <formula2>73415</formula2>
    </dataValidation>
    <dataValidation errorStyle="warning" imeMode="halfAlpha" allowBlank="1" showInputMessage="1" showErrorMessage="1" sqref="Q269" xr:uid="{5D94F669-22FF-4815-9FBC-3AA4447B9BC2}"/>
    <dataValidation type="date" imeMode="halfAlpha" allowBlank="1" showInputMessage="1" showErrorMessage="1" error="有効な日付を入力してください" sqref="R269:X269" xr:uid="{F0F640D9-7F67-414D-B4CA-5B9905F057AF}">
      <formula1>92</formula1>
      <formula2>73415</formula2>
    </dataValidation>
    <dataValidation errorStyle="warning" imeMode="halfAlpha" allowBlank="1" showInputMessage="1" showErrorMessage="1" sqref="Q270:Q277" xr:uid="{C028F912-329A-439A-A5B8-DC690D30D3CB}"/>
    <dataValidation type="date" imeMode="halfAlpha" allowBlank="1" showInputMessage="1" showErrorMessage="1" error="有効な日付を入力してください" sqref="R270:X277" xr:uid="{7E1D9572-601B-4535-A1DC-840EA20B972E}">
      <formula1>92</formula1>
      <formula2>73415</formula2>
    </dataValidation>
    <dataValidation errorStyle="warning" imeMode="halfAlpha" allowBlank="1" showInputMessage="1" showErrorMessage="1" sqref="Q278" xr:uid="{8ECFB91E-F208-4341-868A-8CCD6E66B49D}"/>
    <dataValidation type="date" imeMode="halfAlpha" allowBlank="1" showInputMessage="1" showErrorMessage="1" error="有効な日付を入力してください" sqref="R278:X278" xr:uid="{69816512-9449-49B8-A4BA-EF5F2115BC43}">
      <formula1>92</formula1>
      <formula2>73415</formula2>
    </dataValidation>
    <dataValidation errorStyle="warning" imeMode="halfAlpha" allowBlank="1" showInputMessage="1" showErrorMessage="1" sqref="Q279" xr:uid="{F644B3D5-AA45-4FA3-9864-AA7C035B08FD}"/>
    <dataValidation type="date" imeMode="halfAlpha" allowBlank="1" showInputMessage="1" showErrorMessage="1" error="有効な日付を入力してください" sqref="R279:X279" xr:uid="{1368CA5A-6DB3-479E-BED6-C7D7E127B36B}">
      <formula1>92</formula1>
      <formula2>73415</formula2>
    </dataValidation>
    <dataValidation errorStyle="warning" imeMode="halfAlpha" allowBlank="1" showInputMessage="1" showErrorMessage="1" sqref="Q280" xr:uid="{75CF41E7-6DD7-4202-B524-B950590A3BED}"/>
    <dataValidation type="date" imeMode="halfAlpha" allowBlank="1" showInputMessage="1" showErrorMessage="1" error="有効な日付を入力してください" sqref="R280:X280" xr:uid="{9B0E015B-3988-4FCF-98DD-E4F3C05C05ED}">
      <formula1>92</formula1>
      <formula2>73415</formula2>
    </dataValidation>
    <dataValidation errorStyle="warning" imeMode="hiragana" allowBlank="1" showInputMessage="1" showErrorMessage="1" sqref="E289:Y289" xr:uid="{E2809297-6A25-4F8D-959B-CE1DAB1CF0BE}"/>
    <dataValidation type="date" imeMode="halfAlpha" allowBlank="1" showInputMessage="1" showErrorMessage="1" error="有効な日付を入力してください" sqref="I296:M296" xr:uid="{21C2FFCF-C3F5-42F1-847E-AEB2D3468AF3}">
      <formula1>92</formula1>
      <formula2>73415</formula2>
    </dataValidation>
    <dataValidation type="date" imeMode="halfAlpha" allowBlank="1" showInputMessage="1" showErrorMessage="1" error="有効な日付を入力してください" sqref="O296:Q296" xr:uid="{FA2E0B8F-3C67-4C68-BF89-DC9311686C0C}">
      <formula1>92</formula1>
      <formula2>73415</formula2>
    </dataValidation>
    <dataValidation type="date" imeMode="halfAlpha" allowBlank="1" showInputMessage="1" showErrorMessage="1" error="有効な日付を入力してください" sqref="I298:M298" xr:uid="{3898E349-CCCD-4DAF-9BD6-A5DEA0592E25}">
      <formula1>92</formula1>
      <formula2>73415</formula2>
    </dataValidation>
    <dataValidation type="date" imeMode="halfAlpha" allowBlank="1" showInputMessage="1" showErrorMessage="1" error="有効な日付を入力してください" sqref="O298:Q298" xr:uid="{33911796-CBE8-40AC-AE2B-4435733D8162}">
      <formula1>92</formula1>
      <formula2>73415</formula2>
    </dataValidation>
    <dataValidation type="whole" imeMode="halfAlpha" allowBlank="1" showInputMessage="1" showErrorMessage="1" error="有効な数字を入力してください。10兆円以上になる場合は、9,999,999,999と入力してください" sqref="K303:O303" xr:uid="{0B66A09C-9BC7-431C-B3A6-0DC8C57B5A8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03:R303" xr:uid="{478FAE81-25BA-44FC-A1AB-112F97EF0F3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03:Y303" xr:uid="{60A71D52-9024-4303-B084-1504BB749FD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04:O304" xr:uid="{83B833A8-280F-48D4-975E-85B02EA2EBE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04:R304" xr:uid="{113B952B-8ECB-4A75-8F15-9EAE0A69138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04:Y304" xr:uid="{A767DE8C-9F6B-4565-9E1E-3769B9517B8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05:O305" xr:uid="{E1DC67A6-6747-4CAD-B3D9-07621399C2B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05:R305" xr:uid="{943A4600-5E18-4A64-8C67-C7F0FBE1EDC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05:Y305" xr:uid="{FB142DB9-3BC7-445E-8311-3293FE63115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06:O306" xr:uid="{A0D25331-4CD0-4327-BFEC-D7E800AF051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06:R306" xr:uid="{50D9A2EC-6EB2-40C5-B1A0-5FA3A479FE8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06:Y306" xr:uid="{C6B93AA2-2983-47AA-945D-3C6580F48A9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07:O307" xr:uid="{34AB0852-9347-40E5-A481-0E8540C1235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07:R307" xr:uid="{149E28F6-CD08-4DF8-87D7-7D26CEE2BD8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07:Y307" xr:uid="{5EDB9645-7BF5-427E-8206-92C13ECA06A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08:O308" xr:uid="{FEA402C3-EC5A-48AA-959B-D5AC78C82BD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08:R308" xr:uid="{727C49E0-B537-448B-9968-167637E0963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08:Y308" xr:uid="{B110B9C1-0292-4D9E-A216-D758B085D05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14:O314" xr:uid="{3C6893DF-3D8E-41F1-9982-BB9C40E66EA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15:O315" xr:uid="{8D21D4B0-DF9F-4394-BA75-A3031CACA0E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16:O316" xr:uid="{F5A89CAE-AFBD-4B8B-BAB3-AFBD0BDB5B0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17:O317" xr:uid="{113F0C6C-8C2B-4981-B0E2-71569AD32C7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18:O318" xr:uid="{C73F7336-C86B-4582-A4F5-2D14F64F0AC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19:O319" xr:uid="{BD65CD86-54E5-41A5-9A00-3D6633AEB4A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24:O324" xr:uid="{3B06C799-2D16-4F31-8954-D06781749BA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25:O325" xr:uid="{7CFB353D-0084-4FEA-A1ED-2E52469C6F59}">
      <formula1>-9999999999</formula1>
      <formula2>9999999999</formula2>
    </dataValidation>
  </dataValidations>
  <pageMargins left="0.19685039370078741" right="0.19685039370078741" top="0.39370078740157483" bottom="0.19685039370078741" header="0.39370078740157483" footer="0.1968503937007874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DB6F9-51C0-4820-978F-1275EAE23E14}">
  <sheetPr codeName="Sheet3">
    <pageSetUpPr fitToPage="1"/>
  </sheetPr>
  <dimension ref="A1:M58"/>
  <sheetViews>
    <sheetView showGridLines="0" zoomScaleNormal="100" workbookViewId="0">
      <pane ySplit="8" topLeftCell="A9" activePane="bottomLeft" state="frozen"/>
      <selection pane="bottomLeft" activeCell="B1" sqref="B1"/>
    </sheetView>
  </sheetViews>
  <sheetFormatPr defaultColWidth="2.375" defaultRowHeight="13.5" x14ac:dyDescent="0.15"/>
  <cols>
    <col min="1" max="1" width="9.375" style="453" hidden="1" customWidth="1"/>
    <col min="2" max="3" width="3.75" style="458" customWidth="1"/>
    <col min="4" max="4" width="16.75" style="458" customWidth="1"/>
    <col min="5" max="6" width="22.625" style="458" customWidth="1"/>
    <col min="7" max="7" width="6" style="458" customWidth="1"/>
    <col min="8" max="8" width="19.75" style="458" customWidth="1"/>
    <col min="9" max="9" width="14.875" style="458" customWidth="1"/>
    <col min="10" max="10" width="38.375" style="458" hidden="1" customWidth="1"/>
    <col min="11" max="11" width="38.375" style="458" customWidth="1"/>
    <col min="12" max="12" width="2.375" style="458"/>
    <col min="13" max="13" width="13.375" style="458" hidden="1" customWidth="1"/>
    <col min="14" max="16384" width="2.375" style="458"/>
  </cols>
  <sheetData>
    <row r="1" spans="1:13" s="454" customFormat="1" ht="30" customHeight="1" x14ac:dyDescent="0.15">
      <c r="A1" s="470" t="s">
        <v>247</v>
      </c>
      <c r="C1" s="455" t="s">
        <v>177</v>
      </c>
      <c r="D1" s="455"/>
      <c r="E1" s="455"/>
      <c r="F1" s="455"/>
      <c r="G1" s="455"/>
      <c r="H1" s="455"/>
      <c r="I1" s="455"/>
      <c r="J1" s="455"/>
      <c r="K1" s="471" t="s">
        <v>255</v>
      </c>
      <c r="L1" s="456"/>
    </row>
    <row r="2" spans="1:13" s="454" customFormat="1" ht="15" hidden="1" customHeight="1" x14ac:dyDescent="0.15">
      <c r="A2" s="470" t="s">
        <v>248</v>
      </c>
      <c r="C2" s="457"/>
      <c r="D2" s="457"/>
      <c r="E2" s="457"/>
      <c r="F2" s="457"/>
      <c r="G2" s="457"/>
      <c r="H2" s="457"/>
      <c r="I2" s="457"/>
      <c r="J2" s="457"/>
      <c r="K2" s="456"/>
      <c r="L2" s="456"/>
    </row>
    <row r="3" spans="1:13" ht="30" customHeight="1" x14ac:dyDescent="0.15">
      <c r="A3" s="470" t="s">
        <v>256</v>
      </c>
      <c r="C3" s="459" t="s">
        <v>257</v>
      </c>
      <c r="D3" s="460"/>
      <c r="E3" s="460"/>
      <c r="F3" s="460"/>
      <c r="G3" s="460"/>
      <c r="H3" s="460"/>
      <c r="I3" s="460"/>
      <c r="J3" s="460"/>
      <c r="K3" s="460"/>
    </row>
    <row r="4" spans="1:13" ht="50.1" customHeight="1" x14ac:dyDescent="0.15">
      <c r="C4" s="461" t="s">
        <v>249</v>
      </c>
      <c r="D4" s="461"/>
      <c r="E4" s="461"/>
      <c r="F4" s="461"/>
      <c r="G4" s="461"/>
      <c r="H4" s="461"/>
      <c r="I4" s="461"/>
      <c r="J4" s="461"/>
      <c r="K4" s="461"/>
    </row>
    <row r="5" spans="1:13" ht="15" hidden="1" customHeight="1" x14ac:dyDescent="0.15">
      <c r="C5" s="166"/>
      <c r="D5" s="168"/>
      <c r="E5" s="168"/>
      <c r="F5" s="168"/>
      <c r="G5" s="168"/>
      <c r="H5" s="168"/>
      <c r="I5" s="168"/>
      <c r="J5" s="168"/>
      <c r="K5" s="168"/>
    </row>
    <row r="6" spans="1:13" ht="15" hidden="1" customHeight="1" x14ac:dyDescent="0.15">
      <c r="C6" s="166"/>
      <c r="D6" s="168"/>
      <c r="E6" s="168"/>
      <c r="F6" s="168"/>
      <c r="G6" s="168"/>
      <c r="H6" s="168"/>
      <c r="I6" s="168"/>
      <c r="J6" s="168"/>
      <c r="K6" s="168"/>
    </row>
    <row r="7" spans="1:13" ht="15" hidden="1" customHeight="1" x14ac:dyDescent="0.15">
      <c r="C7" s="166"/>
      <c r="D7" s="168"/>
      <c r="E7" s="168"/>
      <c r="F7" s="168"/>
      <c r="G7" s="168"/>
      <c r="H7" s="168"/>
      <c r="I7" s="168"/>
      <c r="J7" s="168"/>
      <c r="K7" s="168"/>
    </row>
    <row r="8" spans="1:13" s="282" customFormat="1" ht="30" customHeight="1" x14ac:dyDescent="0.15">
      <c r="A8" s="453"/>
      <c r="C8" s="462"/>
      <c r="D8" s="463" t="s">
        <v>178</v>
      </c>
      <c r="E8" s="463" t="s">
        <v>179</v>
      </c>
      <c r="F8" s="463" t="s">
        <v>180</v>
      </c>
      <c r="G8" s="464" t="s">
        <v>181</v>
      </c>
      <c r="H8" s="464" t="str">
        <f>"生年月日
" &amp; 日付例_s</f>
        <v>生年月日
例)2026/4/1</v>
      </c>
      <c r="I8" s="465" t="s">
        <v>182</v>
      </c>
      <c r="J8" s="465" t="s">
        <v>228</v>
      </c>
      <c r="K8" s="466" t="s">
        <v>183</v>
      </c>
      <c r="M8" s="282">
        <f>COUNTIF(M9:M58,"&gt;0")</f>
        <v>0</v>
      </c>
    </row>
    <row r="9" spans="1:13" s="282" customFormat="1" ht="18" customHeight="1" x14ac:dyDescent="0.15">
      <c r="A9" s="453">
        <f t="shared" ref="A9:A40" si="0">IFERROR(IF(AND(OR($C9=1,AND($C9&gt;1,$M9&gt;0)), OR(TRIM($D9)="",TRIM($E9)="",TRIM($F9)="")),1001,0),3)</f>
        <v>1001</v>
      </c>
      <c r="C9" s="467">
        <v>1</v>
      </c>
      <c r="D9" s="6"/>
      <c r="E9" s="7"/>
      <c r="F9" s="6"/>
      <c r="G9" s="1"/>
      <c r="H9" s="8"/>
      <c r="I9" s="1"/>
      <c r="J9" s="9"/>
      <c r="K9" s="6"/>
      <c r="M9" s="282">
        <f>COUNTA($D9:$F9,$H9,$J9:$K9)+IF(TRIM($G9)="",0,1)+IF(TRIM($I9)="",0,1)</f>
        <v>0</v>
      </c>
    </row>
    <row r="10" spans="1:13" s="282" customFormat="1" ht="18" customHeight="1" x14ac:dyDescent="0.15">
      <c r="A10" s="453">
        <f t="shared" si="0"/>
        <v>0</v>
      </c>
      <c r="B10" s="283"/>
      <c r="C10" s="468">
        <v>2</v>
      </c>
      <c r="D10" s="3"/>
      <c r="E10" s="2"/>
      <c r="F10" s="3"/>
      <c r="G10" s="2"/>
      <c r="H10" s="10"/>
      <c r="I10" s="2"/>
      <c r="J10" s="11"/>
      <c r="K10" s="3"/>
      <c r="M10" s="282">
        <f t="shared" ref="M10:M58" si="1">COUNTA($D10:$F10,$H10,$J10:$K10)+IF(TRIM($G10)="",0,1)+IF(TRIM($I10)="",0,1)</f>
        <v>0</v>
      </c>
    </row>
    <row r="11" spans="1:13" s="282" customFormat="1" ht="18" customHeight="1" x14ac:dyDescent="0.15">
      <c r="A11" s="453">
        <f t="shared" si="0"/>
        <v>0</v>
      </c>
      <c r="B11" s="283"/>
      <c r="C11" s="468">
        <v>3</v>
      </c>
      <c r="D11" s="3"/>
      <c r="E11" s="2"/>
      <c r="F11" s="3"/>
      <c r="G11" s="2"/>
      <c r="H11" s="10"/>
      <c r="I11" s="2"/>
      <c r="J11" s="11"/>
      <c r="K11" s="3"/>
      <c r="M11" s="282">
        <f t="shared" si="1"/>
        <v>0</v>
      </c>
    </row>
    <row r="12" spans="1:13" s="282" customFormat="1" ht="18" customHeight="1" x14ac:dyDescent="0.15">
      <c r="A12" s="453">
        <f t="shared" si="0"/>
        <v>0</v>
      </c>
      <c r="B12" s="283"/>
      <c r="C12" s="468">
        <v>4</v>
      </c>
      <c r="D12" s="3"/>
      <c r="E12" s="2"/>
      <c r="F12" s="3"/>
      <c r="G12" s="2"/>
      <c r="H12" s="10"/>
      <c r="I12" s="2"/>
      <c r="J12" s="11"/>
      <c r="K12" s="3"/>
      <c r="M12" s="282">
        <f t="shared" si="1"/>
        <v>0</v>
      </c>
    </row>
    <row r="13" spans="1:13" s="282" customFormat="1" ht="18" customHeight="1" x14ac:dyDescent="0.15">
      <c r="A13" s="453">
        <f t="shared" si="0"/>
        <v>0</v>
      </c>
      <c r="B13" s="283"/>
      <c r="C13" s="468">
        <v>5</v>
      </c>
      <c r="D13" s="3"/>
      <c r="E13" s="2"/>
      <c r="F13" s="3"/>
      <c r="G13" s="2"/>
      <c r="H13" s="10"/>
      <c r="I13" s="2"/>
      <c r="J13" s="11"/>
      <c r="K13" s="3"/>
      <c r="M13" s="282">
        <f t="shared" si="1"/>
        <v>0</v>
      </c>
    </row>
    <row r="14" spans="1:13" s="282" customFormat="1" ht="18" customHeight="1" x14ac:dyDescent="0.15">
      <c r="A14" s="453">
        <f t="shared" si="0"/>
        <v>0</v>
      </c>
      <c r="B14" s="283"/>
      <c r="C14" s="468">
        <v>6</v>
      </c>
      <c r="D14" s="3"/>
      <c r="E14" s="2"/>
      <c r="F14" s="3"/>
      <c r="G14" s="2"/>
      <c r="H14" s="10"/>
      <c r="I14" s="2"/>
      <c r="J14" s="11"/>
      <c r="K14" s="3"/>
      <c r="M14" s="282">
        <f t="shared" si="1"/>
        <v>0</v>
      </c>
    </row>
    <row r="15" spans="1:13" s="282" customFormat="1" ht="18" customHeight="1" x14ac:dyDescent="0.15">
      <c r="A15" s="453">
        <f t="shared" si="0"/>
        <v>0</v>
      </c>
      <c r="B15" s="283"/>
      <c r="C15" s="468">
        <v>7</v>
      </c>
      <c r="D15" s="3"/>
      <c r="E15" s="2"/>
      <c r="F15" s="3"/>
      <c r="G15" s="2"/>
      <c r="H15" s="10"/>
      <c r="I15" s="2"/>
      <c r="J15" s="11"/>
      <c r="K15" s="3"/>
      <c r="M15" s="282">
        <f t="shared" si="1"/>
        <v>0</v>
      </c>
    </row>
    <row r="16" spans="1:13" s="282" customFormat="1" ht="18" customHeight="1" x14ac:dyDescent="0.15">
      <c r="A16" s="453">
        <f t="shared" si="0"/>
        <v>0</v>
      </c>
      <c r="B16" s="283"/>
      <c r="C16" s="468">
        <v>8</v>
      </c>
      <c r="D16" s="3"/>
      <c r="E16" s="2"/>
      <c r="F16" s="3"/>
      <c r="G16" s="2"/>
      <c r="H16" s="10"/>
      <c r="I16" s="2"/>
      <c r="J16" s="11"/>
      <c r="K16" s="3"/>
      <c r="M16" s="282">
        <f t="shared" si="1"/>
        <v>0</v>
      </c>
    </row>
    <row r="17" spans="1:13" s="282" customFormat="1" ht="18" customHeight="1" x14ac:dyDescent="0.15">
      <c r="A17" s="453">
        <f t="shared" si="0"/>
        <v>0</v>
      </c>
      <c r="B17" s="283"/>
      <c r="C17" s="468">
        <v>9</v>
      </c>
      <c r="D17" s="3"/>
      <c r="E17" s="2"/>
      <c r="F17" s="3"/>
      <c r="G17" s="2"/>
      <c r="H17" s="10"/>
      <c r="I17" s="2"/>
      <c r="J17" s="11"/>
      <c r="K17" s="3"/>
      <c r="M17" s="282">
        <f t="shared" si="1"/>
        <v>0</v>
      </c>
    </row>
    <row r="18" spans="1:13" s="282" customFormat="1" ht="18" customHeight="1" x14ac:dyDescent="0.15">
      <c r="A18" s="453">
        <f t="shared" si="0"/>
        <v>0</v>
      </c>
      <c r="B18" s="283"/>
      <c r="C18" s="468">
        <v>10</v>
      </c>
      <c r="D18" s="3"/>
      <c r="E18" s="2"/>
      <c r="F18" s="3"/>
      <c r="G18" s="2"/>
      <c r="H18" s="10"/>
      <c r="I18" s="2"/>
      <c r="J18" s="11"/>
      <c r="K18" s="3"/>
      <c r="M18" s="282">
        <f t="shared" si="1"/>
        <v>0</v>
      </c>
    </row>
    <row r="19" spans="1:13" s="282" customFormat="1" ht="18" customHeight="1" x14ac:dyDescent="0.15">
      <c r="A19" s="453">
        <f t="shared" si="0"/>
        <v>0</v>
      </c>
      <c r="B19" s="283"/>
      <c r="C19" s="468">
        <v>11</v>
      </c>
      <c r="D19" s="3"/>
      <c r="E19" s="2"/>
      <c r="F19" s="3"/>
      <c r="G19" s="2"/>
      <c r="H19" s="10"/>
      <c r="I19" s="2"/>
      <c r="J19" s="11"/>
      <c r="K19" s="3"/>
      <c r="M19" s="282">
        <f t="shared" si="1"/>
        <v>0</v>
      </c>
    </row>
    <row r="20" spans="1:13" s="282" customFormat="1" ht="18" customHeight="1" x14ac:dyDescent="0.15">
      <c r="A20" s="453">
        <f t="shared" si="0"/>
        <v>0</v>
      </c>
      <c r="B20" s="283"/>
      <c r="C20" s="468">
        <v>12</v>
      </c>
      <c r="D20" s="3"/>
      <c r="E20" s="2"/>
      <c r="F20" s="3"/>
      <c r="G20" s="2"/>
      <c r="H20" s="10"/>
      <c r="I20" s="2"/>
      <c r="J20" s="11"/>
      <c r="K20" s="3"/>
      <c r="M20" s="282">
        <f t="shared" si="1"/>
        <v>0</v>
      </c>
    </row>
    <row r="21" spans="1:13" s="282" customFormat="1" ht="18" customHeight="1" x14ac:dyDescent="0.15">
      <c r="A21" s="453">
        <f t="shared" si="0"/>
        <v>0</v>
      </c>
      <c r="B21" s="283"/>
      <c r="C21" s="468">
        <v>13</v>
      </c>
      <c r="D21" s="3"/>
      <c r="E21" s="2"/>
      <c r="F21" s="3"/>
      <c r="G21" s="2"/>
      <c r="H21" s="10"/>
      <c r="I21" s="2"/>
      <c r="J21" s="11"/>
      <c r="K21" s="3"/>
      <c r="M21" s="282">
        <f t="shared" si="1"/>
        <v>0</v>
      </c>
    </row>
    <row r="22" spans="1:13" s="282" customFormat="1" ht="18" customHeight="1" x14ac:dyDescent="0.15">
      <c r="A22" s="453">
        <f t="shared" si="0"/>
        <v>0</v>
      </c>
      <c r="B22" s="283"/>
      <c r="C22" s="468">
        <v>14</v>
      </c>
      <c r="D22" s="3"/>
      <c r="E22" s="2"/>
      <c r="F22" s="3"/>
      <c r="G22" s="2"/>
      <c r="H22" s="10"/>
      <c r="I22" s="2"/>
      <c r="J22" s="11"/>
      <c r="K22" s="3"/>
      <c r="M22" s="282">
        <f t="shared" si="1"/>
        <v>0</v>
      </c>
    </row>
    <row r="23" spans="1:13" s="282" customFormat="1" ht="18" customHeight="1" x14ac:dyDescent="0.15">
      <c r="A23" s="453">
        <f t="shared" si="0"/>
        <v>0</v>
      </c>
      <c r="B23" s="283"/>
      <c r="C23" s="468">
        <v>15</v>
      </c>
      <c r="D23" s="3"/>
      <c r="E23" s="2"/>
      <c r="F23" s="3"/>
      <c r="G23" s="2"/>
      <c r="H23" s="10"/>
      <c r="I23" s="2"/>
      <c r="J23" s="11"/>
      <c r="K23" s="3"/>
      <c r="M23" s="282">
        <f t="shared" si="1"/>
        <v>0</v>
      </c>
    </row>
    <row r="24" spans="1:13" s="282" customFormat="1" ht="18" customHeight="1" x14ac:dyDescent="0.15">
      <c r="A24" s="453">
        <f t="shared" si="0"/>
        <v>0</v>
      </c>
      <c r="B24" s="283"/>
      <c r="C24" s="468">
        <v>16</v>
      </c>
      <c r="D24" s="3"/>
      <c r="E24" s="2"/>
      <c r="F24" s="3"/>
      <c r="G24" s="2"/>
      <c r="H24" s="10"/>
      <c r="I24" s="2"/>
      <c r="J24" s="11"/>
      <c r="K24" s="3"/>
      <c r="M24" s="282">
        <f t="shared" si="1"/>
        <v>0</v>
      </c>
    </row>
    <row r="25" spans="1:13" s="282" customFormat="1" ht="18" customHeight="1" x14ac:dyDescent="0.15">
      <c r="A25" s="453">
        <f t="shared" si="0"/>
        <v>0</v>
      </c>
      <c r="B25" s="283"/>
      <c r="C25" s="468">
        <v>17</v>
      </c>
      <c r="D25" s="3"/>
      <c r="E25" s="2"/>
      <c r="F25" s="3"/>
      <c r="G25" s="2"/>
      <c r="H25" s="10"/>
      <c r="I25" s="2"/>
      <c r="J25" s="11"/>
      <c r="K25" s="3"/>
      <c r="M25" s="282">
        <f t="shared" si="1"/>
        <v>0</v>
      </c>
    </row>
    <row r="26" spans="1:13" s="282" customFormat="1" ht="18" customHeight="1" x14ac:dyDescent="0.15">
      <c r="A26" s="453">
        <f t="shared" si="0"/>
        <v>0</v>
      </c>
      <c r="B26" s="283"/>
      <c r="C26" s="468">
        <v>18</v>
      </c>
      <c r="D26" s="3"/>
      <c r="E26" s="2"/>
      <c r="F26" s="3"/>
      <c r="G26" s="2"/>
      <c r="H26" s="10"/>
      <c r="I26" s="2"/>
      <c r="J26" s="11"/>
      <c r="K26" s="3"/>
      <c r="M26" s="282">
        <f t="shared" si="1"/>
        <v>0</v>
      </c>
    </row>
    <row r="27" spans="1:13" s="282" customFormat="1" ht="18" customHeight="1" x14ac:dyDescent="0.15">
      <c r="A27" s="453">
        <f t="shared" si="0"/>
        <v>0</v>
      </c>
      <c r="B27" s="283"/>
      <c r="C27" s="468">
        <v>19</v>
      </c>
      <c r="D27" s="3"/>
      <c r="E27" s="2"/>
      <c r="F27" s="3"/>
      <c r="G27" s="2"/>
      <c r="H27" s="10"/>
      <c r="I27" s="2"/>
      <c r="J27" s="11"/>
      <c r="K27" s="3"/>
      <c r="M27" s="282">
        <f t="shared" si="1"/>
        <v>0</v>
      </c>
    </row>
    <row r="28" spans="1:13" s="282" customFormat="1" ht="18" customHeight="1" x14ac:dyDescent="0.15">
      <c r="A28" s="453">
        <f t="shared" si="0"/>
        <v>0</v>
      </c>
      <c r="B28" s="283"/>
      <c r="C28" s="468">
        <v>20</v>
      </c>
      <c r="D28" s="3"/>
      <c r="E28" s="2"/>
      <c r="F28" s="3"/>
      <c r="G28" s="2"/>
      <c r="H28" s="10"/>
      <c r="I28" s="2"/>
      <c r="J28" s="11"/>
      <c r="K28" s="3"/>
      <c r="M28" s="282">
        <f t="shared" si="1"/>
        <v>0</v>
      </c>
    </row>
    <row r="29" spans="1:13" s="282" customFormat="1" ht="18" customHeight="1" x14ac:dyDescent="0.15">
      <c r="A29" s="453">
        <f t="shared" si="0"/>
        <v>0</v>
      </c>
      <c r="B29" s="283"/>
      <c r="C29" s="468">
        <v>21</v>
      </c>
      <c r="D29" s="3"/>
      <c r="E29" s="2"/>
      <c r="F29" s="3"/>
      <c r="G29" s="2"/>
      <c r="H29" s="10"/>
      <c r="I29" s="2"/>
      <c r="J29" s="11"/>
      <c r="K29" s="3"/>
      <c r="M29" s="282">
        <f t="shared" si="1"/>
        <v>0</v>
      </c>
    </row>
    <row r="30" spans="1:13" s="282" customFormat="1" ht="18" customHeight="1" x14ac:dyDescent="0.15">
      <c r="A30" s="453">
        <f t="shared" si="0"/>
        <v>0</v>
      </c>
      <c r="B30" s="283"/>
      <c r="C30" s="468">
        <v>22</v>
      </c>
      <c r="D30" s="3"/>
      <c r="E30" s="2"/>
      <c r="F30" s="3"/>
      <c r="G30" s="2"/>
      <c r="H30" s="10"/>
      <c r="I30" s="2"/>
      <c r="J30" s="11"/>
      <c r="K30" s="3"/>
      <c r="M30" s="282">
        <f t="shared" si="1"/>
        <v>0</v>
      </c>
    </row>
    <row r="31" spans="1:13" s="282" customFormat="1" ht="18" customHeight="1" x14ac:dyDescent="0.15">
      <c r="A31" s="453">
        <f t="shared" si="0"/>
        <v>0</v>
      </c>
      <c r="B31" s="283"/>
      <c r="C31" s="468">
        <v>23</v>
      </c>
      <c r="D31" s="3"/>
      <c r="E31" s="2"/>
      <c r="F31" s="3"/>
      <c r="G31" s="2"/>
      <c r="H31" s="10"/>
      <c r="I31" s="2"/>
      <c r="J31" s="11"/>
      <c r="K31" s="3"/>
      <c r="M31" s="282">
        <f t="shared" si="1"/>
        <v>0</v>
      </c>
    </row>
    <row r="32" spans="1:13" s="282" customFormat="1" ht="18" customHeight="1" x14ac:dyDescent="0.15">
      <c r="A32" s="453">
        <f t="shared" si="0"/>
        <v>0</v>
      </c>
      <c r="B32" s="283"/>
      <c r="C32" s="468">
        <v>24</v>
      </c>
      <c r="D32" s="3"/>
      <c r="E32" s="2"/>
      <c r="F32" s="3"/>
      <c r="G32" s="2"/>
      <c r="H32" s="10"/>
      <c r="I32" s="2"/>
      <c r="J32" s="11"/>
      <c r="K32" s="3"/>
      <c r="M32" s="282">
        <f t="shared" si="1"/>
        <v>0</v>
      </c>
    </row>
    <row r="33" spans="1:13" s="282" customFormat="1" ht="18" customHeight="1" x14ac:dyDescent="0.15">
      <c r="A33" s="453">
        <f t="shared" si="0"/>
        <v>0</v>
      </c>
      <c r="B33" s="283"/>
      <c r="C33" s="468">
        <v>25</v>
      </c>
      <c r="D33" s="3"/>
      <c r="E33" s="2"/>
      <c r="F33" s="3"/>
      <c r="G33" s="2"/>
      <c r="H33" s="10"/>
      <c r="I33" s="2"/>
      <c r="J33" s="11"/>
      <c r="K33" s="3"/>
      <c r="M33" s="282">
        <f t="shared" si="1"/>
        <v>0</v>
      </c>
    </row>
    <row r="34" spans="1:13" s="282" customFormat="1" ht="18" customHeight="1" x14ac:dyDescent="0.15">
      <c r="A34" s="453">
        <f t="shared" si="0"/>
        <v>0</v>
      </c>
      <c r="B34" s="283"/>
      <c r="C34" s="468">
        <v>26</v>
      </c>
      <c r="D34" s="3"/>
      <c r="E34" s="2"/>
      <c r="F34" s="3"/>
      <c r="G34" s="2"/>
      <c r="H34" s="10"/>
      <c r="I34" s="2"/>
      <c r="J34" s="11"/>
      <c r="K34" s="3"/>
      <c r="M34" s="282">
        <f t="shared" si="1"/>
        <v>0</v>
      </c>
    </row>
    <row r="35" spans="1:13" s="282" customFormat="1" ht="18" customHeight="1" x14ac:dyDescent="0.15">
      <c r="A35" s="453">
        <f t="shared" si="0"/>
        <v>0</v>
      </c>
      <c r="B35" s="283"/>
      <c r="C35" s="468">
        <v>27</v>
      </c>
      <c r="D35" s="3"/>
      <c r="E35" s="2"/>
      <c r="F35" s="3"/>
      <c r="G35" s="2"/>
      <c r="H35" s="10"/>
      <c r="I35" s="2"/>
      <c r="J35" s="11"/>
      <c r="K35" s="3"/>
      <c r="M35" s="282">
        <f t="shared" si="1"/>
        <v>0</v>
      </c>
    </row>
    <row r="36" spans="1:13" s="282" customFormat="1" ht="18" customHeight="1" x14ac:dyDescent="0.15">
      <c r="A36" s="453">
        <f t="shared" si="0"/>
        <v>0</v>
      </c>
      <c r="B36" s="283"/>
      <c r="C36" s="468">
        <v>28</v>
      </c>
      <c r="D36" s="3"/>
      <c r="E36" s="2"/>
      <c r="F36" s="3"/>
      <c r="G36" s="2"/>
      <c r="H36" s="10"/>
      <c r="I36" s="2"/>
      <c r="J36" s="11"/>
      <c r="K36" s="3"/>
      <c r="M36" s="282">
        <f t="shared" si="1"/>
        <v>0</v>
      </c>
    </row>
    <row r="37" spans="1:13" s="282" customFormat="1" ht="18" customHeight="1" x14ac:dyDescent="0.15">
      <c r="A37" s="453">
        <f t="shared" si="0"/>
        <v>0</v>
      </c>
      <c r="B37" s="283"/>
      <c r="C37" s="468">
        <v>29</v>
      </c>
      <c r="D37" s="3"/>
      <c r="E37" s="2"/>
      <c r="F37" s="3"/>
      <c r="G37" s="2"/>
      <c r="H37" s="10"/>
      <c r="I37" s="2"/>
      <c r="J37" s="11"/>
      <c r="K37" s="3"/>
      <c r="M37" s="282">
        <f t="shared" si="1"/>
        <v>0</v>
      </c>
    </row>
    <row r="38" spans="1:13" s="282" customFormat="1" ht="18" customHeight="1" x14ac:dyDescent="0.15">
      <c r="A38" s="453">
        <f t="shared" si="0"/>
        <v>0</v>
      </c>
      <c r="B38" s="283"/>
      <c r="C38" s="468">
        <v>30</v>
      </c>
      <c r="D38" s="3"/>
      <c r="E38" s="2"/>
      <c r="F38" s="3"/>
      <c r="G38" s="2"/>
      <c r="H38" s="10"/>
      <c r="I38" s="2"/>
      <c r="J38" s="11"/>
      <c r="K38" s="3"/>
      <c r="M38" s="282">
        <f t="shared" si="1"/>
        <v>0</v>
      </c>
    </row>
    <row r="39" spans="1:13" s="282" customFormat="1" ht="18" customHeight="1" x14ac:dyDescent="0.15">
      <c r="A39" s="453">
        <f t="shared" si="0"/>
        <v>0</v>
      </c>
      <c r="B39" s="283"/>
      <c r="C39" s="468">
        <v>31</v>
      </c>
      <c r="D39" s="3"/>
      <c r="E39" s="2"/>
      <c r="F39" s="3"/>
      <c r="G39" s="2"/>
      <c r="H39" s="10"/>
      <c r="I39" s="2"/>
      <c r="J39" s="11"/>
      <c r="K39" s="3"/>
      <c r="M39" s="282">
        <f t="shared" si="1"/>
        <v>0</v>
      </c>
    </row>
    <row r="40" spans="1:13" s="282" customFormat="1" ht="18" customHeight="1" x14ac:dyDescent="0.15">
      <c r="A40" s="453">
        <f t="shared" si="0"/>
        <v>0</v>
      </c>
      <c r="B40" s="283"/>
      <c r="C40" s="468">
        <v>32</v>
      </c>
      <c r="D40" s="3"/>
      <c r="E40" s="2"/>
      <c r="F40" s="3"/>
      <c r="G40" s="2"/>
      <c r="H40" s="10"/>
      <c r="I40" s="2"/>
      <c r="J40" s="11"/>
      <c r="K40" s="3"/>
      <c r="M40" s="282">
        <f t="shared" si="1"/>
        <v>0</v>
      </c>
    </row>
    <row r="41" spans="1:13" s="282" customFormat="1" ht="18" customHeight="1" x14ac:dyDescent="0.15">
      <c r="A41" s="453">
        <f t="shared" ref="A41:A58" si="2">IFERROR(IF(AND(OR($C41=1,AND($C41&gt;1,$M41&gt;0)), OR(TRIM($D41)="",TRIM($E41)="",TRIM($F41)="")),1001,0),3)</f>
        <v>0</v>
      </c>
      <c r="B41" s="283"/>
      <c r="C41" s="468">
        <v>33</v>
      </c>
      <c r="D41" s="3"/>
      <c r="E41" s="2"/>
      <c r="F41" s="3"/>
      <c r="G41" s="2"/>
      <c r="H41" s="10"/>
      <c r="I41" s="2"/>
      <c r="J41" s="11"/>
      <c r="K41" s="3"/>
      <c r="M41" s="282">
        <f t="shared" si="1"/>
        <v>0</v>
      </c>
    </row>
    <row r="42" spans="1:13" s="282" customFormat="1" ht="18" customHeight="1" x14ac:dyDescent="0.15">
      <c r="A42" s="453">
        <f t="shared" si="2"/>
        <v>0</v>
      </c>
      <c r="B42" s="283"/>
      <c r="C42" s="468">
        <v>34</v>
      </c>
      <c r="D42" s="3"/>
      <c r="E42" s="2"/>
      <c r="F42" s="3"/>
      <c r="G42" s="2"/>
      <c r="H42" s="10"/>
      <c r="I42" s="2"/>
      <c r="J42" s="11"/>
      <c r="K42" s="3"/>
      <c r="M42" s="282">
        <f t="shared" si="1"/>
        <v>0</v>
      </c>
    </row>
    <row r="43" spans="1:13" s="282" customFormat="1" ht="18" customHeight="1" x14ac:dyDescent="0.15">
      <c r="A43" s="453">
        <f t="shared" si="2"/>
        <v>0</v>
      </c>
      <c r="B43" s="283"/>
      <c r="C43" s="468">
        <v>35</v>
      </c>
      <c r="D43" s="3"/>
      <c r="E43" s="2"/>
      <c r="F43" s="3"/>
      <c r="G43" s="2"/>
      <c r="H43" s="10"/>
      <c r="I43" s="2"/>
      <c r="J43" s="11"/>
      <c r="K43" s="3"/>
      <c r="M43" s="282">
        <f t="shared" si="1"/>
        <v>0</v>
      </c>
    </row>
    <row r="44" spans="1:13" s="282" customFormat="1" ht="18" customHeight="1" x14ac:dyDescent="0.15">
      <c r="A44" s="453">
        <f t="shared" si="2"/>
        <v>0</v>
      </c>
      <c r="B44" s="283"/>
      <c r="C44" s="468">
        <v>36</v>
      </c>
      <c r="D44" s="3"/>
      <c r="E44" s="2"/>
      <c r="F44" s="3"/>
      <c r="G44" s="2"/>
      <c r="H44" s="10"/>
      <c r="I44" s="2"/>
      <c r="J44" s="11"/>
      <c r="K44" s="3"/>
      <c r="M44" s="282">
        <f t="shared" si="1"/>
        <v>0</v>
      </c>
    </row>
    <row r="45" spans="1:13" s="282" customFormat="1" ht="18" customHeight="1" x14ac:dyDescent="0.15">
      <c r="A45" s="453">
        <f t="shared" si="2"/>
        <v>0</v>
      </c>
      <c r="B45" s="283"/>
      <c r="C45" s="468">
        <v>37</v>
      </c>
      <c r="D45" s="3"/>
      <c r="E45" s="2"/>
      <c r="F45" s="3"/>
      <c r="G45" s="2"/>
      <c r="H45" s="10"/>
      <c r="I45" s="2"/>
      <c r="J45" s="11"/>
      <c r="K45" s="3"/>
      <c r="M45" s="282">
        <f t="shared" si="1"/>
        <v>0</v>
      </c>
    </row>
    <row r="46" spans="1:13" s="282" customFormat="1" ht="18" customHeight="1" x14ac:dyDescent="0.15">
      <c r="A46" s="453">
        <f t="shared" si="2"/>
        <v>0</v>
      </c>
      <c r="B46" s="283"/>
      <c r="C46" s="468">
        <v>38</v>
      </c>
      <c r="D46" s="3"/>
      <c r="E46" s="2"/>
      <c r="F46" s="3"/>
      <c r="G46" s="2"/>
      <c r="H46" s="10"/>
      <c r="I46" s="2"/>
      <c r="J46" s="11"/>
      <c r="K46" s="3"/>
      <c r="M46" s="282">
        <f t="shared" si="1"/>
        <v>0</v>
      </c>
    </row>
    <row r="47" spans="1:13" s="282" customFormat="1" ht="18" customHeight="1" x14ac:dyDescent="0.15">
      <c r="A47" s="453">
        <f t="shared" si="2"/>
        <v>0</v>
      </c>
      <c r="B47" s="283"/>
      <c r="C47" s="468">
        <v>39</v>
      </c>
      <c r="D47" s="3"/>
      <c r="E47" s="2"/>
      <c r="F47" s="3"/>
      <c r="G47" s="2"/>
      <c r="H47" s="10"/>
      <c r="I47" s="2"/>
      <c r="J47" s="11"/>
      <c r="K47" s="3"/>
      <c r="M47" s="282">
        <f t="shared" si="1"/>
        <v>0</v>
      </c>
    </row>
    <row r="48" spans="1:13" s="282" customFormat="1" ht="18" customHeight="1" x14ac:dyDescent="0.15">
      <c r="A48" s="453">
        <f t="shared" si="2"/>
        <v>0</v>
      </c>
      <c r="B48" s="283"/>
      <c r="C48" s="468">
        <v>40</v>
      </c>
      <c r="D48" s="3"/>
      <c r="E48" s="2"/>
      <c r="F48" s="3"/>
      <c r="G48" s="2"/>
      <c r="H48" s="10"/>
      <c r="I48" s="2"/>
      <c r="J48" s="11"/>
      <c r="K48" s="3"/>
      <c r="M48" s="282">
        <f t="shared" si="1"/>
        <v>0</v>
      </c>
    </row>
    <row r="49" spans="1:13" s="282" customFormat="1" ht="18" customHeight="1" x14ac:dyDescent="0.15">
      <c r="A49" s="453">
        <f t="shared" si="2"/>
        <v>0</v>
      </c>
      <c r="B49" s="283"/>
      <c r="C49" s="468">
        <v>41</v>
      </c>
      <c r="D49" s="3"/>
      <c r="E49" s="2"/>
      <c r="F49" s="3"/>
      <c r="G49" s="2"/>
      <c r="H49" s="10"/>
      <c r="I49" s="2"/>
      <c r="J49" s="11"/>
      <c r="K49" s="3"/>
      <c r="M49" s="282">
        <f t="shared" si="1"/>
        <v>0</v>
      </c>
    </row>
    <row r="50" spans="1:13" s="282" customFormat="1" ht="18" customHeight="1" x14ac:dyDescent="0.15">
      <c r="A50" s="453">
        <f t="shared" si="2"/>
        <v>0</v>
      </c>
      <c r="B50" s="283"/>
      <c r="C50" s="468">
        <v>42</v>
      </c>
      <c r="D50" s="3"/>
      <c r="E50" s="2"/>
      <c r="F50" s="3"/>
      <c r="G50" s="2"/>
      <c r="H50" s="10"/>
      <c r="I50" s="2"/>
      <c r="J50" s="11"/>
      <c r="K50" s="3"/>
      <c r="M50" s="282">
        <f t="shared" si="1"/>
        <v>0</v>
      </c>
    </row>
    <row r="51" spans="1:13" s="282" customFormat="1" ht="18" customHeight="1" x14ac:dyDescent="0.15">
      <c r="A51" s="453">
        <f t="shared" si="2"/>
        <v>0</v>
      </c>
      <c r="B51" s="283"/>
      <c r="C51" s="468">
        <v>43</v>
      </c>
      <c r="D51" s="3"/>
      <c r="E51" s="2"/>
      <c r="F51" s="3"/>
      <c r="G51" s="2"/>
      <c r="H51" s="10"/>
      <c r="I51" s="2"/>
      <c r="J51" s="11"/>
      <c r="K51" s="3"/>
      <c r="M51" s="282">
        <f t="shared" si="1"/>
        <v>0</v>
      </c>
    </row>
    <row r="52" spans="1:13" s="282" customFormat="1" ht="18" customHeight="1" x14ac:dyDescent="0.15">
      <c r="A52" s="453">
        <f t="shared" si="2"/>
        <v>0</v>
      </c>
      <c r="B52" s="283"/>
      <c r="C52" s="468">
        <v>44</v>
      </c>
      <c r="D52" s="3"/>
      <c r="E52" s="2"/>
      <c r="F52" s="3"/>
      <c r="G52" s="2"/>
      <c r="H52" s="10"/>
      <c r="I52" s="2"/>
      <c r="J52" s="11"/>
      <c r="K52" s="3"/>
      <c r="M52" s="282">
        <f t="shared" si="1"/>
        <v>0</v>
      </c>
    </row>
    <row r="53" spans="1:13" s="282" customFormat="1" ht="18" customHeight="1" x14ac:dyDescent="0.15">
      <c r="A53" s="453">
        <f t="shared" si="2"/>
        <v>0</v>
      </c>
      <c r="B53" s="283"/>
      <c r="C53" s="468">
        <v>45</v>
      </c>
      <c r="D53" s="3"/>
      <c r="E53" s="2"/>
      <c r="F53" s="3"/>
      <c r="G53" s="2"/>
      <c r="H53" s="10"/>
      <c r="I53" s="2"/>
      <c r="J53" s="11"/>
      <c r="K53" s="3"/>
      <c r="M53" s="282">
        <f t="shared" si="1"/>
        <v>0</v>
      </c>
    </row>
    <row r="54" spans="1:13" s="282" customFormat="1" ht="18" customHeight="1" x14ac:dyDescent="0.15">
      <c r="A54" s="453">
        <f t="shared" si="2"/>
        <v>0</v>
      </c>
      <c r="B54" s="283"/>
      <c r="C54" s="468">
        <v>46</v>
      </c>
      <c r="D54" s="3"/>
      <c r="E54" s="2"/>
      <c r="F54" s="3"/>
      <c r="G54" s="2"/>
      <c r="H54" s="10"/>
      <c r="I54" s="2"/>
      <c r="J54" s="11"/>
      <c r="K54" s="3"/>
      <c r="M54" s="282">
        <f t="shared" si="1"/>
        <v>0</v>
      </c>
    </row>
    <row r="55" spans="1:13" s="282" customFormat="1" ht="18" customHeight="1" x14ac:dyDescent="0.15">
      <c r="A55" s="453">
        <f t="shared" si="2"/>
        <v>0</v>
      </c>
      <c r="B55" s="283"/>
      <c r="C55" s="468">
        <v>47</v>
      </c>
      <c r="D55" s="3"/>
      <c r="E55" s="2"/>
      <c r="F55" s="3"/>
      <c r="G55" s="2"/>
      <c r="H55" s="10"/>
      <c r="I55" s="2"/>
      <c r="J55" s="11"/>
      <c r="K55" s="3"/>
      <c r="M55" s="282">
        <f t="shared" si="1"/>
        <v>0</v>
      </c>
    </row>
    <row r="56" spans="1:13" s="282" customFormat="1" ht="18" customHeight="1" x14ac:dyDescent="0.15">
      <c r="A56" s="453">
        <f t="shared" si="2"/>
        <v>0</v>
      </c>
      <c r="B56" s="283"/>
      <c r="C56" s="468">
        <v>48</v>
      </c>
      <c r="D56" s="3"/>
      <c r="E56" s="2"/>
      <c r="F56" s="3"/>
      <c r="G56" s="2"/>
      <c r="H56" s="10"/>
      <c r="I56" s="2"/>
      <c r="J56" s="11"/>
      <c r="K56" s="3"/>
      <c r="M56" s="282">
        <f t="shared" si="1"/>
        <v>0</v>
      </c>
    </row>
    <row r="57" spans="1:13" s="282" customFormat="1" ht="18" customHeight="1" x14ac:dyDescent="0.15">
      <c r="A57" s="453">
        <f t="shared" si="2"/>
        <v>0</v>
      </c>
      <c r="B57" s="283"/>
      <c r="C57" s="468">
        <v>49</v>
      </c>
      <c r="D57" s="3"/>
      <c r="E57" s="2"/>
      <c r="F57" s="3"/>
      <c r="G57" s="2"/>
      <c r="H57" s="10"/>
      <c r="I57" s="2"/>
      <c r="J57" s="11"/>
      <c r="K57" s="3"/>
      <c r="M57" s="282">
        <f t="shared" si="1"/>
        <v>0</v>
      </c>
    </row>
    <row r="58" spans="1:13" s="282" customFormat="1" ht="18" customHeight="1" x14ac:dyDescent="0.15">
      <c r="A58" s="453">
        <f t="shared" si="2"/>
        <v>0</v>
      </c>
      <c r="B58" s="283"/>
      <c r="C58" s="469">
        <v>50</v>
      </c>
      <c r="D58" s="5"/>
      <c r="E58" s="4"/>
      <c r="F58" s="5"/>
      <c r="G58" s="4"/>
      <c r="H58" s="12"/>
      <c r="I58" s="4"/>
      <c r="J58" s="13"/>
      <c r="K58" s="5"/>
      <c r="M58" s="282">
        <f t="shared" si="1"/>
        <v>0</v>
      </c>
    </row>
  </sheetData>
  <sheetProtection algorithmName="SHA-512" hashValue="FIX5mFNPCbzmZh7CWsVVww4pLwj1BUgdMdEEVjCLUJaLH7cT17RHtR+JKmkQLw+rxTdkwANd7O7iVHKy7TzPaQ==" saltValue="7fMvldrzQgkzMH7zumTMlw==" spinCount="100000" sheet="1" objects="1" scenarios="1"/>
  <mergeCells count="2">
    <mergeCell ref="C3:K3"/>
    <mergeCell ref="C4:K4"/>
  </mergeCells>
  <phoneticPr fontId="5"/>
  <conditionalFormatting sqref="D9:D58">
    <cfRule type="expression" dxfId="2" priority="3" stopIfTrue="1">
      <formula>AND($A9&lt;&gt;0, TRIM($D9)="")</formula>
    </cfRule>
  </conditionalFormatting>
  <conditionalFormatting sqref="E9:E58">
    <cfRule type="expression" dxfId="1" priority="2" stopIfTrue="1">
      <formula>AND($A9&lt;&gt;0, TRIM($E9)="")</formula>
    </cfRule>
  </conditionalFormatting>
  <conditionalFormatting sqref="F9:F58">
    <cfRule type="expression" dxfId="0" priority="1" stopIfTrue="1">
      <formula>AND($A9&lt;&gt;0, TRIM($F9)="")</formula>
    </cfRule>
  </conditionalFormatting>
  <dataValidations count="8">
    <dataValidation errorStyle="warning" imeMode="hiragana" allowBlank="1" showInputMessage="1" showErrorMessage="1" sqref="D9:D58" xr:uid="{E4EC9125-5771-49B7-8EE5-61E1B1C4ECC7}"/>
    <dataValidation errorStyle="warning" imeMode="hiragana" allowBlank="1" showInputMessage="1" showErrorMessage="1" sqref="E9:E58" xr:uid="{884A93F5-7E6D-4719-8B45-E44560B52E3C}"/>
    <dataValidation errorStyle="warning" imeMode="fullKatakana" allowBlank="1" showInputMessage="1" showErrorMessage="1" sqref="F9:F58" xr:uid="{37646CD9-6E48-4C79-80E9-54D46F95ADD8}"/>
    <dataValidation type="list" imeMode="halfAlpha" allowBlank="1" showInputMessage="1" showErrorMessage="1" error="リストから選択してください" sqref="G9:G58" xr:uid="{19A3027A-BEF6-4F8F-88FF-40F83F906525}">
      <formula1>"男,女,　"</formula1>
    </dataValidation>
    <dataValidation type="date" imeMode="halfAlpha" allowBlank="1" showInputMessage="1" showErrorMessage="1" error="有効な日付を入力してください" sqref="H9:H58" xr:uid="{2AACBCDC-5B04-44DB-9793-517FB50D93E3}">
      <formula1>92</formula1>
      <formula2>73415</formula2>
    </dataValidation>
    <dataValidation type="list" imeMode="halfAlpha" allowBlank="1" showInputMessage="1" showErrorMessage="1" error="リストから選択してください" sqref="I9:I58" xr:uid="{1BF660F4-C76E-408A-9D42-488AAB9B3DC5}">
      <formula1>"常勤,非常勤,　"</formula1>
    </dataValidation>
    <dataValidation errorStyle="warning" imeMode="hiragana" allowBlank="1" showInputMessage="1" showErrorMessage="1" sqref="J9:J58" xr:uid="{9AA94A95-DCB7-4F9C-A2A0-D1DD5170F402}"/>
    <dataValidation errorStyle="warning" imeMode="hiragana" allowBlank="1" showInputMessage="1" showErrorMessage="1" sqref="K9:K58" xr:uid="{DECF1E3C-19A9-4760-ACE3-44DC987D9604}"/>
  </dataValidations>
  <pageMargins left="0.43307086614173229" right="0.35433070866141736" top="0.51181102362204722" bottom="0.31496062992125984" header="0.31496062992125984" footer="0.31496062992125984"/>
  <headerFooter>
    <oddHeader>&amp;R&amp;8&amp;P/&amp;N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7"/>
  <sheetViews>
    <sheetView zoomScaleNormal="100" workbookViewId="0"/>
  </sheetViews>
  <sheetFormatPr defaultRowHeight="13.5" x14ac:dyDescent="0.15"/>
  <cols>
    <col min="1" max="16384" width="9" style="164"/>
  </cols>
  <sheetData>
    <row r="1" spans="1:1" x14ac:dyDescent="0.15">
      <c r="A1" s="164"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64" t="str">
        <f>"@神奈川県@和歌山県@鹿児島県@"</f>
        <v>@神奈川県@和歌山県@鹿児島県@</v>
      </c>
    </row>
    <row r="3" spans="1:1" x14ac:dyDescent="0.15">
      <c r="A3" s="164" t="s">
        <v>259</v>
      </c>
    </row>
    <row r="4" spans="1:1" x14ac:dyDescent="0.15">
      <c r="A4" s="164" t="s">
        <v>260</v>
      </c>
    </row>
    <row r="6" spans="1:1" x14ac:dyDescent="0.15">
      <c r="A6" s="164" t="s">
        <v>242</v>
      </c>
    </row>
    <row r="7" spans="1:1" x14ac:dyDescent="0.15">
      <c r="A7" s="164" t="s">
        <v>229</v>
      </c>
    </row>
  </sheetData>
  <sheetProtection algorithmName="SHA-512" hashValue="EJCNJR0YWzvzzI8msNXZ8jrw98QxBNpEGonWoEOEBXN9qfpqZkz0RVCHzmxR3+oxmVCAX5QS7ehfBYkKTh3ohw==" saltValue="gci0qdtVtboq1MZGcKhBGg==" spinCount="100000" sheet="1" objects="1" scenarios="1"/>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入力シート</vt:lpstr>
      <vt:lpstr>役員情報入力シート</vt:lpstr>
      <vt:lpstr>settings</vt:lpstr>
      <vt:lpstr>入力シート!Print_Titles</vt:lpstr>
      <vt:lpstr>役員情報入力シート!Print_Titles</vt:lpstr>
      <vt:lpstr>希望</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2022-06-28T05:13:34Z</cp:lastPrinted>
  <dcterms:modified xsi:type="dcterms:W3CDTF">2026-08-21T06:09:11Z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97b0ed75-88f3-4e20-b38d-565fd5d730f3</vt:lpwstr>
  </property>
</Properties>
</file>