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6.132\_NAS_Media\令和４年度\03 普通会計決算統計（R3決算）\08-2 令和3年度財政状況資料集\04-2 市町村→県（正式提出）\"/>
    </mc:Choice>
  </mc:AlternateContent>
  <bookViews>
    <workbookView xWindow="0" yWindow="0" windowWidth="28800" windowHeight="122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C35" i="10"/>
  <c r="CO34" i="10"/>
  <c r="CO35" i="10" s="1"/>
  <c r="CO36" i="10" s="1"/>
  <c r="CO37" i="10" s="1"/>
  <c r="CO38" i="10" s="1"/>
  <c r="CO39" i="10" s="1"/>
  <c r="CO40" i="10" s="1"/>
  <c r="CO41" i="10" s="1"/>
  <c r="BW34" i="10"/>
  <c r="BW35" i="10" s="1"/>
  <c r="BW36" i="10" s="1"/>
  <c r="BW37" i="10" s="1"/>
  <c r="BW38" i="10" s="1"/>
  <c r="BW39"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<sst xmlns="http://schemas.openxmlformats.org/spreadsheetml/2006/main" count="1098" uniqueCount="607">
  <si>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</si>
  <si>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</si>
  <si>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</si>
  <si>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</si>
  <si>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</si>
  <si>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</si>
  <si>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</si>
  <si>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</si>
  <si>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</si>
  <si>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</si>
  <si>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</si>
  <si>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</si>
  <si>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</si>
  <si>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</si>
  <si>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</si>
  <si>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</si>
  <si>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</si>
  <si>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</si>
  <si>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</si>
  <si>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</si>
  <si>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</si>
  <si>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</si>
  <si>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</si>
  <si>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</si>
  <si>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</si>
  <si>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</si>
  <si>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</si>
  <si>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</si>
  <si>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</si>
  <si>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</si>
  <si>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</si>
  <si>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</si>
  <si>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</si>
  <si>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</si>
  <si>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</si>
  <si>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</si>
  <si>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</si>
  <si>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</si>
  <si>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</si>
  <si>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</si>
  <si>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</si>
  <si>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</si>
  <si>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</si>
  <si>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</si>
  <si>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</si>
  <si>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</si>
  <si>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</si>
  <si>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</si>
  <si>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</si>
  <si>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</si>
  <si>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</si>
  <si>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(当該欄に積立額が多い上位５基金の基金名を入力して下さい(R03年度末現在))</t>
    <phoneticPr fontId="5"/>
  </si>
  <si>
    <t>(当該欄に積立額が多い上位５基金の基金名を入力して下さい(R03年度末現在))</t>
    <phoneticPr fontId="5"/>
  </si>
  <si>
    <t>(当該欄に積立額が多い上位５基金の基金名を入力して下さい(R03年度末現在))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</si>
  <si>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</si>
  <si>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</si>
  <si>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</si>
  <si>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</si>
  <si>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</si>
  <si>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</si>
  <si>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</si>
  <si>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</si>
  <si>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</si>
  <si>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</si>
  <si>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</si>
  <si>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</si>
  <si>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</si>
  <si>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</si>
  <si>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</si>
  <si>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</si>
  <si>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</si>
  <si>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</si>
  <si>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</si>
  <si>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</si>
  <si>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</si>
  <si>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</si>
  <si>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</si>
  <si>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</si>
  <si>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</si>
  <si>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</si>
  <si>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</si>
  <si>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</si>
  <si>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</si>
  <si>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</si>
  <si>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</si>
  <si>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</si>
  <si>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</si>
  <si>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</si>
  <si>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</si>
  <si>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</si>
  <si>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</si>
  <si>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</si>
  <si>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</si>
  <si>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</si>
  <si>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</si>
  <si>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</si>
  <si>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</si>
  <si>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</si>
  <si>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</si>
  <si>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</si>
  <si>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</si>
  <si>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</si>
  <si>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</si>
  <si>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</si>
  <si>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</si>
  <si>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</si>
  <si>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</si>
  <si>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</si>
  <si>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</si>
  <si>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</si>
  <si>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</si>
  <si>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</si>
  <si>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</si>
  <si>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</si>
  <si>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</si>
  <si>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</si>
  <si>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</si>
  <si>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</si>
  <si>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</si>
  <si>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</si>
  <si>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</si>
  <si>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</si>
  <si>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</si>
  <si>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</si>
  <si>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</si>
  <si>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</si>
  <si>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</si>
  <si>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</si>
  <si>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</si>
  <si>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</si>
  <si>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</si>
  <si>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</si>
  <si>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</si>
  <si>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</si>
  <si>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</si>
  <si>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</si>
  <si>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</si>
  <si>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</si>
  <si>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</si>
  <si>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</si>
  <si>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</si>
  <si>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</si>
  <si>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</si>
  <si>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</si>
  <si>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</si>
  <si>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</si>
  <si>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</si>
  <si>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</si>
  <si>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</si>
  <si>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</si>
  <si>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</si>
  <si>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</si>
  <si>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</si>
  <si>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</si>
  <si>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</si>
  <si>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</si>
  <si>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</si>
  <si>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</si>
  <si>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</si>
  <si>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</si>
  <si>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</si>
  <si>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</si>
  <si>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</si>
  <si>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</si>
  <si>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</si>
  <si>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</si>
  <si>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</si>
  <si>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</si>
  <si>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</si>
  <si>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</si>
  <si>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</si>
  <si>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</si>
  <si>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</si>
  <si>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</si>
  <si>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</si>
  <si>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</si>
  <si>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</si>
  <si>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</si>
  <si>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</si>
  <si>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</si>
  <si>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</si>
  <si>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</si>
  <si>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</si>
  <si>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</si>
  <si>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</si>
  <si>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</si>
  <si>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</si>
  <si>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</si>
  <si>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</si>
  <si>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</si>
  <si>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</si>
  <si>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</si>
  <si>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</si>
  <si>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</si>
  <si>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</si>
  <si>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</si>
  <si>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</si>
  <si>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</si>
  <si>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</si>
  <si>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</si>
  <si>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</si>
  <si>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</si>
  <si>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</si>
  <si>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</si>
  <si>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</si>
  <si>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</si>
  <si>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</si>
  <si>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</si>
  <si>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</si>
  <si>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</si>
  <si>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</si>
  <si>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</si>
  <si>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</si>
  <si>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</si>
  <si>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</si>
  <si>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</si>
  <si>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</si>
  <si>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</si>
  <si>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</si>
  <si>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</si>
  <si>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</si>
  <si>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熊本県菊池市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</si>
  <si>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</si>
  <si>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</si>
  <si>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</si>
  <si>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</si>
  <si>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</si>
  <si>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</si>
  <si>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</si>
  <si>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</si>
  <si>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</si>
  <si>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</si>
  <si>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</si>
  <si>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</si>
  <si>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</si>
  <si>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</si>
  <si>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</si>
  <si>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</si>
  <si>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</si>
  <si>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</si>
  <si>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</si>
  <si>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</si>
  <si>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</si>
  <si>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</si>
  <si>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</si>
  <si>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</si>
  <si>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</si>
  <si>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</si>
  <si>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</si>
  <si>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</si>
  <si>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</si>
  <si>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</si>
  <si>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</si>
  <si>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</si>
  <si>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</si>
  <si>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</si>
  <si>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</si>
  <si>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</si>
  <si>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</si>
  <si>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</si>
  <si>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</si>
  <si>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</si>
  <si>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</si>
  <si>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</si>
  <si>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</si>
  <si>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</si>
  <si>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</si>
  <si>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</si>
  <si>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</si>
  <si>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</si>
  <si>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</si>
  <si>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</si>
  <si>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</si>
  <si>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</si>
  <si>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</si>
  <si>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</si>
  <si>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</si>
  <si>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</si>
  <si>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</si>
  <si>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</si>
  <si>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</si>
  <si>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</si>
  <si>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</si>
  <si>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</si>
  <si>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</si>
  <si>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</si>
  <si>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</si>
  <si>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</si>
  <si>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</si>
  <si>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</si>
  <si>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</si>
  <si>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</si>
  <si>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</si>
  <si>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</si>
  <si>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</si>
  <si>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</si>
  <si>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</si>
  <si>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</si>
  <si>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</si>
  <si>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</si>
  <si>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</si>
  <si>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</si>
  <si>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</si>
  <si>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</si>
  <si>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</si>
  <si>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</si>
  <si>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</si>
  <si>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</si>
  <si>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</si>
  <si>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</si>
  <si>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</si>
  <si>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</si>
  <si>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</si>
  <si>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</si>
  <si>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</si>
  <si>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</si>
  <si>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</si>
  <si>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</si>
  <si>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</si>
  <si>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</si>
  <si>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</si>
  <si>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</si>
  <si>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</si>
  <si>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</si>
  <si>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</si>
  <si>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</si>
  <si>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</si>
  <si>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</si>
  <si>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</si>
  <si>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</si>
  <si>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</si>
  <si>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</si>
  <si>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</si>
  <si>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</si>
  <si>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</si>
  <si>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</si>
  <si>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</si>
  <si>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</si>
  <si>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</si>
  <si>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</si>
  <si>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</si>
  <si>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</si>
  <si>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</si>
  <si>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</si>
  <si>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</si>
  <si>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</si>
  <si>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</si>
  <si>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</si>
  <si>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</si>
  <si>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</si>
  <si>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</si>
  <si>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</si>
  <si>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</si>
  <si>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</si>
  <si>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</si>
  <si>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</si>
  <si>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</si>
  <si>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</si>
  <si>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</si>
  <si>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</si>
  <si>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</si>
  <si>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</si>
  <si>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</si>
  <si>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</si>
  <si>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</si>
  <si>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</si>
  <si>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</si>
  <si>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</si>
  <si>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</si>
  <si>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</si>
  <si>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</si>
  <si>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</si>
  <si>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</si>
  <si>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</si>
  <si>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</si>
  <si>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</si>
  <si>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</si>
  <si>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熊本県菊池市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</si>
  <si>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</si>
  <si>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</si>
  <si>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</si>
  <si>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</si>
  <si>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</si>
  <si>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</si>
  <si>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</si>
  <si>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</si>
  <si>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</si>
  <si>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</si>
  <si>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</si>
  <si>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</si>
  <si>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</si>
  <si>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</si>
  <si>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</si>
  <si>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</si>
  <si>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</si>
  <si>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</si>
  <si>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</si>
  <si>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</si>
  <si>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</si>
  <si>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</si>
  <si>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</si>
  <si>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</si>
  <si>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</si>
  <si>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</si>
  <si>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</si>
  <si>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</si>
  <si>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</si>
  <si>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</si>
  <si>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</si>
  <si>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</si>
  <si>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</si>
  <si>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</si>
  <si>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</si>
  <si>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</si>
  <si>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</si>
  <si>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</si>
  <si>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</si>
  <si>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</si>
  <si>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</si>
  <si>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</si>
  <si>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</si>
  <si>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</si>
  <si>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</si>
  <si>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</si>
  <si>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</si>
  <si>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</si>
  <si>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</si>
  <si>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</si>
  <si>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</si>
  <si>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</si>
  <si>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</si>
  <si>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</si>
  <si>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</si>
  <si>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</si>
  <si>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</si>
  <si>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</si>
  <si>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</si>
  <si>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</si>
  <si>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</si>
  <si>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</si>
  <si>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</si>
  <si>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</si>
  <si>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</si>
  <si>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</si>
  <si>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</si>
  <si>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</si>
  <si>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</si>
  <si>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</si>
  <si>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</si>
  <si>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</si>
  <si>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</si>
  <si>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</si>
  <si>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</si>
  <si>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</si>
  <si>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</si>
  <si>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</si>
  <si>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</si>
  <si>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</si>
  <si>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</si>
  <si>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</si>
  <si>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</si>
  <si>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</si>
  <si>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</si>
  <si>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</si>
  <si>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</si>
  <si>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</si>
  <si>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</si>
  <si>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</si>
  <si>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</si>
  <si>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</si>
  <si>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</si>
  <si>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</si>
  <si>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</si>
  <si>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</si>
  <si>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</si>
  <si>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</si>
  <si>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</si>
  <si>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</si>
  <si>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</si>
  <si>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</si>
  <si>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</si>
  <si>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</si>
  <si>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</si>
  <si>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</si>
  <si>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</si>
  <si>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</si>
  <si>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</si>
  <si>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</si>
  <si>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</si>
  <si>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</si>
  <si>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</si>
  <si>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</si>
  <si>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</si>
  <si>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</si>
  <si>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</si>
  <si>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</si>
  <si>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</si>
  <si>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</si>
  <si>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</si>
  <si>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</si>
  <si>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</si>
  <si>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</si>
  <si>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</si>
  <si>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</si>
  <si>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</si>
  <si>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</si>
  <si>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</si>
  <si>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</si>
  <si>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</si>
  <si>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</si>
  <si>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</si>
  <si>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</si>
  <si>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</si>
  <si>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</si>
  <si>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</si>
  <si>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</si>
  <si>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</si>
  <si>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</si>
  <si>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</si>
  <si>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</si>
  <si>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</si>
  <si>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</si>
  <si>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</si>
  <si>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</si>
  <si>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</si>
  <si>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</si>
  <si>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</si>
  <si>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</si>
  <si>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</si>
  <si>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</si>
  <si>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</si>
  <si>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</si>
  <si>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</si>
  <si>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</si>
  <si>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</si>
  <si>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</si>
  <si>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</si>
  <si>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</si>
  <si>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</si>
  <si>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</si>
  <si>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</si>
  <si>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</si>
  <si>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</si>
  <si>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</si>
  <si>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</si>
  <si>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</si>
  <si>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</si>
  <si>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</si>
  <si>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</si>
  <si>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</si>
  <si>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</si>
  <si>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</si>
  <si>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</si>
  <si>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</si>
  <si>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</si>
  <si>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</si>
  <si>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</si>
  <si>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</si>
  <si>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</si>
  <si>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</si>
  <si>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</si>
  <si>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</si>
  <si>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</si>
  <si>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</si>
  <si>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</si>
  <si>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</si>
  <si>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</si>
  <si>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</si>
  <si>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</si>
  <si>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</si>
  <si>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</si>
  <si>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</si>
  <si>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</si>
  <si>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1.14</t>
  </si>
  <si>
    <t>▲ 0.98</t>
  </si>
  <si>
    <t>▲ 5.22</t>
  </si>
  <si>
    <t>▲ 2.04</t>
  </si>
  <si>
    <t>一般会計</t>
  </si>
  <si>
    <t>水道事業会計</t>
  </si>
  <si>
    <t>下水道事業会計</t>
  </si>
  <si>
    <t>介護保険事業特別会計</t>
  </si>
  <si>
    <t>国民健康保険事業特別会計</t>
  </si>
  <si>
    <t>後期高齢者医療事業特別会計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</si>
  <si>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</si>
  <si>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</si>
  <si>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</si>
  <si>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</si>
  <si>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</si>
  <si>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</si>
  <si>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</si>
  <si>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</si>
  <si>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 xml:space="preserve">※8：職員の状況については、令和3年地方公務員給与実態調査に基づいている。 </t>
    <phoneticPr fontId="2"/>
  </si>
  <si>
    <t>-</t>
    <phoneticPr fontId="2"/>
  </si>
  <si>
    <t>菊池広域連合</t>
    <rPh sb="0" eb="2">
      <t>キクチ</t>
    </rPh>
    <rPh sb="2" eb="4">
      <t>コウイキ</t>
    </rPh>
    <rPh sb="4" eb="6">
      <t>レンゴウ</t>
    </rPh>
    <phoneticPr fontId="2"/>
  </si>
  <si>
    <t>菊池環境保全組合</t>
    <rPh sb="0" eb="2">
      <t>キクチ</t>
    </rPh>
    <rPh sb="2" eb="4">
      <t>カンキョウ</t>
    </rPh>
    <rPh sb="4" eb="6">
      <t>ホゼン</t>
    </rPh>
    <rPh sb="6" eb="8">
      <t>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</si>
  <si>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</si>
  <si>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</si>
  <si>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</si>
  <si>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</si>
  <si>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菊池市土地開発公社</t>
    <rPh sb="0" eb="3">
      <t>キクチシ</t>
    </rPh>
    <rPh sb="3" eb="5">
      <t>トチ</t>
    </rPh>
    <rPh sb="5" eb="7">
      <t>カイハツ</t>
    </rPh>
    <rPh sb="7" eb="9">
      <t>コウシャ</t>
    </rPh>
    <phoneticPr fontId="2"/>
  </si>
  <si>
    <t>菊池観光物産館</t>
    <rPh sb="0" eb="2">
      <t>キクチ</t>
    </rPh>
    <rPh sb="2" eb="4">
      <t>カンコウ</t>
    </rPh>
    <rPh sb="4" eb="7">
      <t>ブッサンカン</t>
    </rPh>
    <phoneticPr fontId="2"/>
  </si>
  <si>
    <t>ファームきくち</t>
    <phoneticPr fontId="2"/>
  </si>
  <si>
    <t>七城町振興公社</t>
    <rPh sb="0" eb="1">
      <t>ナナ</t>
    </rPh>
    <rPh sb="1" eb="2">
      <t>シロ</t>
    </rPh>
    <rPh sb="2" eb="3">
      <t>マチ</t>
    </rPh>
    <rPh sb="3" eb="5">
      <t>シンコウ</t>
    </rPh>
    <rPh sb="5" eb="7">
      <t>コウシャ</t>
    </rPh>
    <phoneticPr fontId="2"/>
  </si>
  <si>
    <t>七城町特産品センター</t>
    <rPh sb="0" eb="1">
      <t>ナナ</t>
    </rPh>
    <rPh sb="1" eb="2">
      <t>シロ</t>
    </rPh>
    <rPh sb="2" eb="3">
      <t>マチ</t>
    </rPh>
    <rPh sb="3" eb="6">
      <t>トクサンヒン</t>
    </rPh>
    <phoneticPr fontId="2"/>
  </si>
  <si>
    <t>七城町銘柄米センター</t>
    <rPh sb="0" eb="1">
      <t>ナナ</t>
    </rPh>
    <rPh sb="1" eb="2">
      <t>シロ</t>
    </rPh>
    <rPh sb="2" eb="3">
      <t>マチ</t>
    </rPh>
    <rPh sb="3" eb="6">
      <t>メイガラマイ</t>
    </rPh>
    <phoneticPr fontId="2"/>
  </si>
  <si>
    <t>旭志村ふれあいセンター</t>
    <rPh sb="0" eb="3">
      <t>キョクシムラ</t>
    </rPh>
    <phoneticPr fontId="2"/>
  </si>
  <si>
    <t>有朋の里泗水</t>
    <rPh sb="0" eb="1">
      <t>ア</t>
    </rPh>
    <rPh sb="1" eb="2">
      <t>トモ</t>
    </rPh>
    <rPh sb="3" eb="4">
      <t>サト</t>
    </rPh>
    <rPh sb="4" eb="6">
      <t>シスイ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</si>
</sst>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4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88968</c:v>
                </c:pt>
                <c:pt idx="1">
                  <c:v>85173</c:v>
                </c:pt>
                <c:pt idx="2">
                  <c:v>94081</c:v>
                </c:pt>
                <c:pt idx="3">
                  <c:v>92632</c:v>
                </c:pt>
                <c:pt idx="4">
                  <c:v>92919</c:v>
                </c:pt>
              </c:numCache>
            </c:numRef>
          </c:val>
          <c:smooth val="0"/>
          <c:extLst>
            <c:ext xmlns:c16="http://schemas.microsoft.com/office/drawing/2014/chart" uri="{C3380CC4-5D6E-409C-BE32-E72D297353CC}">
              <c16:uniqueId val="{00000000-5908-4905-ACF1-6B445102095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95432</c:v>
                </c:pt>
                <c:pt idx="1">
                  <c:v>78268</c:v>
                </c:pt>
                <c:pt idx="2">
                  <c:v>83455</c:v>
                </c:pt>
                <c:pt idx="3">
                  <c:v>71695</c:v>
                </c:pt>
                <c:pt idx="4">
                  <c:v>68704</c:v>
                </c:pt>
              </c:numCache>
            </c:numRef>
          </c:val>
          <c:smooth val="0"/>
          <c:extLst>
            <c:ext xmlns:c16="http://schemas.microsoft.com/office/drawing/2014/chart" uri="{C3380CC4-5D6E-409C-BE32-E72D297353CC}">
              <c16:uniqueId val="{00000001-5908-4905-ACF1-6B445102095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1.92</c:v>
                </c:pt>
                <c:pt idx="1">
                  <c:v>0.89</c:v>
                </c:pt>
                <c:pt idx="2">
                  <c:v>0.31</c:v>
                </c:pt>
                <c:pt idx="3">
                  <c:v>0.26</c:v>
                </c:pt>
                <c:pt idx="4">
                  <c:v>4.42</c:v>
                </c:pt>
              </c:numCache>
            </c:numRef>
          </c:val>
          <c:extLst>
            <c:ext xmlns:c16="http://schemas.microsoft.com/office/drawing/2014/chart" uri="{C3380CC4-5D6E-409C-BE32-E72D297353CC}">
              <c16:uniqueId val="{00000000-87D3-4FB8-B186-3CD80AA4E07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39.36</c:v>
                </c:pt>
                <c:pt idx="1">
                  <c:v>40.9</c:v>
                </c:pt>
                <c:pt idx="2">
                  <c:v>36.67</c:v>
                </c:pt>
                <c:pt idx="3">
                  <c:v>33.74</c:v>
                </c:pt>
                <c:pt idx="4">
                  <c:v>39.61</c:v>
                </c:pt>
              </c:numCache>
            </c:numRef>
          </c:val>
          <c:extLst>
            <c:ext xmlns:c16="http://schemas.microsoft.com/office/drawing/2014/chart" uri="{C3380CC4-5D6E-409C-BE32-E72D297353CC}">
              <c16:uniqueId val="{00000001-87D3-4FB8-B186-3CD80AA4E07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-1.1399999999999999</c:v>
                </c:pt>
                <c:pt idx="1">
                  <c:v>-0.98</c:v>
                </c:pt>
                <c:pt idx="2">
                  <c:v>-5.22</c:v>
                </c:pt>
                <c:pt idx="3">
                  <c:v>-2.04</c:v>
                </c:pt>
                <c:pt idx="4">
                  <c:v>11.32</c:v>
                </c:pt>
              </c:numCache>
            </c:numRef>
          </c:val>
          <c:smooth val="0"/>
          <c:extLst>
            <c:ext xmlns:c16="http://schemas.microsoft.com/office/drawing/2014/chart" uri="{C3380CC4-5D6E-409C-BE32-E72D297353CC}">
              <c16:uniqueId val="{00000002-87D3-4FB8-B186-3CD80AA4E07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c:v>
                </c:pt>
                <c:pt idx="4">
                  <c:v>#N/A</c:v>
                </c:pt>
                <c:pt idx="5">
                  <c:v>0.45</c:v>
                </c:pt>
                <c:pt idx="6">
                  <c:v>#N/A</c:v>
                </c:pt>
                <c:pt idx="7">
                  <c:v>0</c:v>
                </c:pt>
                <c:pt idx="8">
                  <c:v>0</c:v>
                </c:pt>
                <c:pt idx="9">
                  <c:v>0</c:v>
                </c:pt>
              </c:numCache>
            </c:numRef>
          </c:val>
          <c:extLst>
            <c:ext xmlns:c16="http://schemas.microsoft.com/office/drawing/2014/chart" uri="{C3380CC4-5D6E-409C-BE32-E72D297353CC}">
              <c16:uniqueId val="{00000000-6122-4126-9349-5863DD8103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122-4126-9349-5863DD81036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122-4126-9349-5863DD81036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122-4126-9349-5863DD81036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4-6122-4126-9349-5863DD810361}"/>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0.46</c:v>
                </c:pt>
                <c:pt idx="2">
                  <c:v>#N/A</c:v>
                </c:pt>
                <c:pt idx="3">
                  <c:v>0.85</c:v>
                </c:pt>
                <c:pt idx="4">
                  <c:v>#N/A</c:v>
                </c:pt>
                <c:pt idx="5">
                  <c:v>1.42</c:v>
                </c:pt>
                <c:pt idx="6">
                  <c:v>#N/A</c:v>
                </c:pt>
                <c:pt idx="7">
                  <c:v>0.04</c:v>
                </c:pt>
                <c:pt idx="8">
                  <c:v>#N/A</c:v>
                </c:pt>
                <c:pt idx="9">
                  <c:v>0.03</c:v>
                </c:pt>
              </c:numCache>
            </c:numRef>
          </c:val>
          <c:extLst>
            <c:ext xmlns:c16="http://schemas.microsoft.com/office/drawing/2014/chart" uri="{C3380CC4-5D6E-409C-BE32-E72D297353CC}">
              <c16:uniqueId val="{00000005-6122-4126-9349-5863DD81036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0.8</c:v>
                </c:pt>
                <c:pt idx="2">
                  <c:v>#N/A</c:v>
                </c:pt>
                <c:pt idx="3">
                  <c:v>0.83</c:v>
                </c:pt>
                <c:pt idx="4">
                  <c:v>#N/A</c:v>
                </c:pt>
                <c:pt idx="5">
                  <c:v>0.38</c:v>
                </c:pt>
                <c:pt idx="6">
                  <c:v>#N/A</c:v>
                </c:pt>
                <c:pt idx="7">
                  <c:v>0.41</c:v>
                </c:pt>
                <c:pt idx="8">
                  <c:v>#N/A</c:v>
                </c:pt>
                <c:pt idx="9">
                  <c:v>0.61</c:v>
                </c:pt>
              </c:numCache>
            </c:numRef>
          </c:val>
          <c:extLst>
            <c:ext xmlns:c16="http://schemas.microsoft.com/office/drawing/2014/chart" uri="{C3380CC4-5D6E-409C-BE32-E72D297353CC}">
              <c16:uniqueId val="{00000006-6122-4126-9349-5863DD81036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0.88</c:v>
                </c:pt>
                <c:pt idx="8">
                  <c:v>#N/A</c:v>
                </c:pt>
                <c:pt idx="9">
                  <c:v>1.49</c:v>
                </c:pt>
              </c:numCache>
            </c:numRef>
          </c:val>
          <c:extLst>
            <c:ext xmlns:c16="http://schemas.microsoft.com/office/drawing/2014/chart" uri="{C3380CC4-5D6E-409C-BE32-E72D297353CC}">
              <c16:uniqueId val="{00000007-6122-4126-9349-5863DD81036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3.79</c:v>
                </c:pt>
                <c:pt idx="2">
                  <c:v>#N/A</c:v>
                </c:pt>
                <c:pt idx="3">
                  <c:v>3.73</c:v>
                </c:pt>
                <c:pt idx="4">
                  <c:v>#N/A</c:v>
                </c:pt>
                <c:pt idx="5">
                  <c:v>3.36</c:v>
                </c:pt>
                <c:pt idx="6">
                  <c:v>#N/A</c:v>
                </c:pt>
                <c:pt idx="7">
                  <c:v>3.16</c:v>
                </c:pt>
                <c:pt idx="8">
                  <c:v>#N/A</c:v>
                </c:pt>
                <c:pt idx="9">
                  <c:v>3.2</c:v>
                </c:pt>
              </c:numCache>
            </c:numRef>
          </c:val>
          <c:extLst>
            <c:ext xmlns:c16="http://schemas.microsoft.com/office/drawing/2014/chart" uri="{C3380CC4-5D6E-409C-BE32-E72D297353CC}">
              <c16:uniqueId val="{00000008-6122-4126-9349-5863DD81036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1.92</c:v>
                </c:pt>
                <c:pt idx="2">
                  <c:v>#N/A</c:v>
                </c:pt>
                <c:pt idx="3">
                  <c:v>0.89</c:v>
                </c:pt>
                <c:pt idx="4">
                  <c:v>#N/A</c:v>
                </c:pt>
                <c:pt idx="5">
                  <c:v>0.3</c:v>
                </c:pt>
                <c:pt idx="6">
                  <c:v>#N/A</c:v>
                </c:pt>
                <c:pt idx="7">
                  <c:v>0.25</c:v>
                </c:pt>
                <c:pt idx="8">
                  <c:v>#N/A</c:v>
                </c:pt>
                <c:pt idx="9">
                  <c:v>4.41</c:v>
                </c:pt>
              </c:numCache>
            </c:numRef>
          </c:val>
          <c:extLst>
            <c:ext xmlns:c16="http://schemas.microsoft.com/office/drawing/2014/chart" uri="{C3380CC4-5D6E-409C-BE32-E72D297353CC}">
              <c16:uniqueId val="{00000009-6122-4126-9349-5863DD81036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2864</c:v>
                </c:pt>
                <c:pt idx="5">
                  <c:v>2942</c:v>
                </c:pt>
                <c:pt idx="8">
                  <c:v>3086</c:v>
                </c:pt>
                <c:pt idx="11">
                  <c:v>3147</c:v>
                </c:pt>
                <c:pt idx="14">
                  <c:v>3173</c:v>
                </c:pt>
              </c:numCache>
            </c:numRef>
          </c:val>
          <c:extLst>
            <c:ext xmlns:c16="http://schemas.microsoft.com/office/drawing/2014/chart" uri="{C3380CC4-5D6E-409C-BE32-E72D297353CC}">
              <c16:uniqueId val="{00000000-AF69-4557-B026-A33739A5880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F69-4557-B026-A33739A5880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140</c:v>
                </c:pt>
                <c:pt idx="3">
                  <c:v>142</c:v>
                </c:pt>
                <c:pt idx="6">
                  <c:v>146</c:v>
                </c:pt>
                <c:pt idx="9">
                  <c:v>144</c:v>
                </c:pt>
                <c:pt idx="12">
                  <c:v>133</c:v>
                </c:pt>
              </c:numCache>
            </c:numRef>
          </c:val>
          <c:extLst>
            <c:ext xmlns:c16="http://schemas.microsoft.com/office/drawing/2014/chart" uri="{C3380CC4-5D6E-409C-BE32-E72D297353CC}">
              <c16:uniqueId val="{00000002-AF69-4557-B026-A33739A5880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235</c:v>
                </c:pt>
                <c:pt idx="3">
                  <c:v>294</c:v>
                </c:pt>
                <c:pt idx="6">
                  <c:v>193</c:v>
                </c:pt>
                <c:pt idx="9">
                  <c:v>82</c:v>
                </c:pt>
                <c:pt idx="12">
                  <c:v>105</c:v>
                </c:pt>
              </c:numCache>
            </c:numRef>
          </c:val>
          <c:extLst>
            <c:ext xmlns:c16="http://schemas.microsoft.com/office/drawing/2014/chart" uri="{C3380CC4-5D6E-409C-BE32-E72D297353CC}">
              <c16:uniqueId val="{00000003-AF69-4557-B026-A33739A5880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543</c:v>
                </c:pt>
                <c:pt idx="3">
                  <c:v>559</c:v>
                </c:pt>
                <c:pt idx="6">
                  <c:v>594</c:v>
                </c:pt>
                <c:pt idx="9">
                  <c:v>538</c:v>
                </c:pt>
                <c:pt idx="12">
                  <c:v>546</c:v>
                </c:pt>
              </c:numCache>
            </c:numRef>
          </c:val>
          <c:extLst>
            <c:ext xmlns:c16="http://schemas.microsoft.com/office/drawing/2014/chart" uri="{C3380CC4-5D6E-409C-BE32-E72D297353CC}">
              <c16:uniqueId val="{00000004-AF69-4557-B026-A33739A5880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F69-4557-B026-A33739A5880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F69-4557-B026-A33739A5880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2953</c:v>
                </c:pt>
                <c:pt idx="3">
                  <c:v>3229</c:v>
                </c:pt>
                <c:pt idx="6">
                  <c:v>3626</c:v>
                </c:pt>
                <c:pt idx="9">
                  <c:v>3512</c:v>
                </c:pt>
                <c:pt idx="12">
                  <c:v>3601</c:v>
                </c:pt>
              </c:numCache>
            </c:numRef>
          </c:val>
          <c:extLst>
            <c:ext xmlns:c16="http://schemas.microsoft.com/office/drawing/2014/chart" uri="{C3380CC4-5D6E-409C-BE32-E72D297353CC}">
              <c16:uniqueId val="{00000007-AF69-4557-B026-A33739A5880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1007</c:v>
                </c:pt>
                <c:pt idx="2">
                  <c:v>#N/A</c:v>
                </c:pt>
                <c:pt idx="3">
                  <c:v>#N/A</c:v>
                </c:pt>
                <c:pt idx="4">
                  <c:v>1282</c:v>
                </c:pt>
                <c:pt idx="5">
                  <c:v>#N/A</c:v>
                </c:pt>
                <c:pt idx="6">
                  <c:v>#N/A</c:v>
                </c:pt>
                <c:pt idx="7">
                  <c:v>1473</c:v>
                </c:pt>
                <c:pt idx="8">
                  <c:v>#N/A</c:v>
                </c:pt>
                <c:pt idx="9">
                  <c:v>#N/A</c:v>
                </c:pt>
                <c:pt idx="10">
                  <c:v>1129</c:v>
                </c:pt>
                <c:pt idx="11">
                  <c:v>#N/A</c:v>
                </c:pt>
                <c:pt idx="12">
                  <c:v>#N/A</c:v>
                </c:pt>
                <c:pt idx="13">
                  <c:v>1212</c:v>
                </c:pt>
                <c:pt idx="14">
                  <c:v>#N/A</c:v>
                </c:pt>
              </c:numCache>
            </c:numRef>
          </c:val>
          <c:smooth val="0"/>
          <c:extLst>
            <c:ext xmlns:c16="http://schemas.microsoft.com/office/drawing/2014/chart" uri="{C3380CC4-5D6E-409C-BE32-E72D297353CC}">
              <c16:uniqueId val="{00000008-AF69-4557-B026-A33739A5880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33113</c:v>
                </c:pt>
                <c:pt idx="5">
                  <c:v>32139</c:v>
                </c:pt>
                <c:pt idx="8">
                  <c:v>31435</c:v>
                </c:pt>
                <c:pt idx="11">
                  <c:v>31144</c:v>
                </c:pt>
                <c:pt idx="14">
                  <c:v>29961</c:v>
                </c:pt>
              </c:numCache>
            </c:numRef>
          </c:val>
          <c:extLst>
            <c:ext xmlns:c16="http://schemas.microsoft.com/office/drawing/2014/chart" uri="{C3380CC4-5D6E-409C-BE32-E72D297353CC}">
              <c16:uniqueId val="{00000000-0DE3-49B1-8E0E-39C6F9AB0D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1047</c:v>
                </c:pt>
                <c:pt idx="5">
                  <c:v>918</c:v>
                </c:pt>
                <c:pt idx="8">
                  <c:v>919</c:v>
                </c:pt>
                <c:pt idx="11">
                  <c:v>908</c:v>
                </c:pt>
                <c:pt idx="14">
                  <c:v>816</c:v>
                </c:pt>
              </c:numCache>
            </c:numRef>
          </c:val>
          <c:extLst>
            <c:ext xmlns:c16="http://schemas.microsoft.com/office/drawing/2014/chart" uri="{C3380CC4-5D6E-409C-BE32-E72D297353CC}">
              <c16:uniqueId val="{00000001-0DE3-49B1-8E0E-39C6F9AB0D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12596</c:v>
                </c:pt>
                <c:pt idx="5">
                  <c:v>12220</c:v>
                </c:pt>
                <c:pt idx="8">
                  <c:v>11088</c:v>
                </c:pt>
                <c:pt idx="11">
                  <c:v>10512</c:v>
                </c:pt>
                <c:pt idx="14">
                  <c:v>11204</c:v>
                </c:pt>
              </c:numCache>
            </c:numRef>
          </c:val>
          <c:extLst>
            <c:ext xmlns:c16="http://schemas.microsoft.com/office/drawing/2014/chart" uri="{C3380CC4-5D6E-409C-BE32-E72D297353CC}">
              <c16:uniqueId val="{00000002-0DE3-49B1-8E0E-39C6F9AB0D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DE3-49B1-8E0E-39C6F9AB0D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E3-49B1-8E0E-39C6F9AB0D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360</c:v>
                </c:pt>
                <c:pt idx="3">
                  <c:v>0</c:v>
                </c:pt>
                <c:pt idx="6">
                  <c:v>0</c:v>
                </c:pt>
                <c:pt idx="9">
                  <c:v>0</c:v>
                </c:pt>
                <c:pt idx="12">
                  <c:v>0</c:v>
                </c:pt>
              </c:numCache>
            </c:numRef>
          </c:val>
          <c:extLst>
            <c:ext xmlns:c16="http://schemas.microsoft.com/office/drawing/2014/chart" uri="{C3380CC4-5D6E-409C-BE32-E72D297353CC}">
              <c16:uniqueId val="{00000005-0DE3-49B1-8E0E-39C6F9AB0D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1232</c:v>
                </c:pt>
                <c:pt idx="3">
                  <c:v>1153</c:v>
                </c:pt>
                <c:pt idx="6">
                  <c:v>1128</c:v>
                </c:pt>
                <c:pt idx="9">
                  <c:v>1204</c:v>
                </c:pt>
                <c:pt idx="12">
                  <c:v>904</c:v>
                </c:pt>
              </c:numCache>
            </c:numRef>
          </c:val>
          <c:extLst>
            <c:ext xmlns:c16="http://schemas.microsoft.com/office/drawing/2014/chart" uri="{C3380CC4-5D6E-409C-BE32-E72D297353CC}">
              <c16:uniqueId val="{00000006-0DE3-49B1-8E0E-39C6F9AB0D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676</c:v>
                </c:pt>
                <c:pt idx="3">
                  <c:v>567</c:v>
                </c:pt>
                <c:pt idx="6">
                  <c:v>1020</c:v>
                </c:pt>
                <c:pt idx="9">
                  <c:v>3617</c:v>
                </c:pt>
                <c:pt idx="12">
                  <c:v>4248</c:v>
                </c:pt>
              </c:numCache>
            </c:numRef>
          </c:val>
          <c:extLst>
            <c:ext xmlns:c16="http://schemas.microsoft.com/office/drawing/2014/chart" uri="{C3380CC4-5D6E-409C-BE32-E72D297353CC}">
              <c16:uniqueId val="{00000007-0DE3-49B1-8E0E-39C6F9AB0D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7575</c:v>
                </c:pt>
                <c:pt idx="3">
                  <c:v>7269</c:v>
                </c:pt>
                <c:pt idx="6">
                  <c:v>7152</c:v>
                </c:pt>
                <c:pt idx="9">
                  <c:v>6752</c:v>
                </c:pt>
                <c:pt idx="12">
                  <c:v>6445</c:v>
                </c:pt>
              </c:numCache>
            </c:numRef>
          </c:val>
          <c:extLst>
            <c:ext xmlns:c16="http://schemas.microsoft.com/office/drawing/2014/chart" uri="{C3380CC4-5D6E-409C-BE32-E72D297353CC}">
              <c16:uniqueId val="{00000008-0DE3-49B1-8E0E-39C6F9AB0D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638</c:v>
                </c:pt>
                <c:pt idx="3">
                  <c:v>454</c:v>
                </c:pt>
                <c:pt idx="6">
                  <c:v>271</c:v>
                </c:pt>
                <c:pt idx="9">
                  <c:v>136</c:v>
                </c:pt>
                <c:pt idx="12">
                  <c:v>3</c:v>
                </c:pt>
              </c:numCache>
            </c:numRef>
          </c:val>
          <c:extLst>
            <c:ext xmlns:c16="http://schemas.microsoft.com/office/drawing/2014/chart" uri="{C3380CC4-5D6E-409C-BE32-E72D297353CC}">
              <c16:uniqueId val="{00000009-0DE3-49B1-8E0E-39C6F9AB0D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35346</c:v>
                </c:pt>
                <c:pt idx="3">
                  <c:v>35025</c:v>
                </c:pt>
                <c:pt idx="6">
                  <c:v>34342</c:v>
                </c:pt>
                <c:pt idx="9">
                  <c:v>33446</c:v>
                </c:pt>
                <c:pt idx="12">
                  <c:v>32135</c:v>
                </c:pt>
              </c:numCache>
            </c:numRef>
          </c:val>
          <c:extLst>
            <c:ext xmlns:c16="http://schemas.microsoft.com/office/drawing/2014/chart" uri="{C3380CC4-5D6E-409C-BE32-E72D297353CC}">
              <c16:uniqueId val="{0000000A-0DE3-49B1-8E0E-39C6F9AB0D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469</c:v>
                </c:pt>
                <c:pt idx="8">
                  <c:v>#N/A</c:v>
                </c:pt>
                <c:pt idx="9">
                  <c:v>#N/A</c:v>
                </c:pt>
                <c:pt idx="10">
                  <c:v>2591</c:v>
                </c:pt>
                <c:pt idx="11">
                  <c:v>#N/A</c:v>
                </c:pt>
                <c:pt idx="12">
                  <c:v>#N/A</c:v>
                </c:pt>
                <c:pt idx="13">
                  <c:v>1755</c:v>
                </c:pt>
                <c:pt idx="14">
                  <c:v>#N/A</c:v>
                </c:pt>
              </c:numCache>
            </c:numRef>
          </c:val>
          <c:smooth val="0"/>
          <c:extLst>
            <c:ext xmlns:c16="http://schemas.microsoft.com/office/drawing/2014/chart" uri="{C3380CC4-5D6E-409C-BE32-E72D297353CC}">
              <c16:uniqueId val="{0000000B-0DE3-49B1-8E0E-39C6F9AB0D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5395</c:v>
                </c:pt>
                <c:pt idx="1">
                  <c:v>5122</c:v>
                </c:pt>
                <c:pt idx="2">
                  <c:v>6268</c:v>
                </c:pt>
              </c:numCache>
            </c:numRef>
          </c:val>
          <c:extLst>
            <c:ext xmlns:c16="http://schemas.microsoft.com/office/drawing/2014/chart" uri="{C3380CC4-5D6E-409C-BE32-E72D297353CC}">
              <c16:uniqueId val="{00000000-216F-464A-AA2E-7F6BE32411E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1933</c:v>
                </c:pt>
                <c:pt idx="1">
                  <c:v>1441</c:v>
                </c:pt>
                <c:pt idx="2">
                  <c:v>1241</c:v>
                </c:pt>
              </c:numCache>
            </c:numRef>
          </c:val>
          <c:extLst>
            <c:ext xmlns:c16="http://schemas.microsoft.com/office/drawing/2014/chart" uri="{C3380CC4-5D6E-409C-BE32-E72D297353CC}">
              <c16:uniqueId val="{00000001-216F-464A-AA2E-7F6BE32411E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3504</c:v>
                </c:pt>
                <c:pt idx="1">
                  <c:v>3411</c:v>
                </c:pt>
                <c:pt idx="2">
                  <c:v>4247</c:v>
                </c:pt>
              </c:numCache>
            </c:numRef>
          </c:val>
          <c:extLst>
            <c:ext xmlns:c16="http://schemas.microsoft.com/office/drawing/2014/chart" uri="{C3380CC4-5D6E-409C-BE32-E72D297353CC}">
              <c16:uniqueId val="{00000002-216F-464A-AA2E-7F6BE32411E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元利償還金等の大部分を占める元利償還金は、近年増加傾向にあり、令和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ピークを迎える見込みである。庁舎関連の大規模事業及び熊本地震関連の災害復旧事業に係る地方債を発行してきたことに加え、学校施設の長寿命化事業等を予定していることから、今後も実質公債費比率の分子は高止まりで推移する見込みであ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緊急性や効果等を検証した上で事業の選定を行い、地方債の新規発行と償還を適正なバランスに調整すること等により、公債費の抑制と平準化に努める。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将来負担額は、前年度と比較して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1,420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要因としては、</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退職手当負担見込額の減、</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企業債等繰入見込額の減等に加え、一般会計等に係る地方債の現在高の減が挙げられる。将来負担額の大部分を占める一般会計等に係る地方債の現在高は減少傾向にあるものの、緊急性や効果等を検証した上で事業の選定を行い、地方債の新規発行と償還を適正なバランスに調整すること等により、引き続き現在高の圧縮に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充当可能財源は、財政調整基金の積み立て等により充当可能基金が増となった一方、基準財政需要額算入見込額が減となったことから、前年度と比較して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583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前記の要因から、将来負担比率の分子は前年度と比較して減となったものの、合併特例事業債の発行可能額の残高減少に伴い、今後は同事業債と比較して交付税措置の不利な地方債を発行することとなるため、将来負担比率の分子の増加が懸念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mn-lt"/>
              <a:ea typeface="+mn-ea"/>
              <a:cs typeface="+mn-cs"/>
            </a:rPr>
            <a:t>　</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百万円取り崩した一方、土地開発基金の取崩しを財源とした積み立て（財政調整基金：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百万円、公共施設等総合管理基金へ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百万円）やふるさと納税を財源とした積み立て（「がんばるふるさと菊池応援基金：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百万円）を行ったこと等により、基金全体として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1,782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・財政調整基金については、将来の財政不安に備え毎年度の歳計剰余金を積み立てるとともに、財源不足への対応等を目的として、必要に応じて取り崩しを行う予定である。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・減債基金については、令和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年度にかけて迎える地方債償還ピークまでは取り崩しが続く見込みであるが、発行額を償還額以内に抑制する等地方債残高の圧縮を図っており、基金の取り崩しを抑えるような財政運営に努める。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・その他特定目的基金は、それぞれの目的使途に合わせ、必要に応じて取り崩しを行う予定である。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・地域振興基金：市民の連帯の強化及び地域振興等のための事業の推進。</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・教育振興小川基金：本市教育振興のため最も効率的な事業の実施。</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・奨学基金：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向学心に富み、有能な素質を有する生徒であって、経済的理由により修学が困難な者に対する奨学資金の貸付。</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年熊本地震による災害からの早期の復興を図る事業の推進。</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・地域振興基金：市民の連帯の強化及び地域振興等のための事業を推進するため、取り崩しを行ったことによる減少。</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・教育振興小川基金：教育振興事業を実施するため、取り崩しを行ったことによる減少。</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を目的とし、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基金を新設し積み立てを行ったことによる増加。</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・奨学基金：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奨学資金の貸付のため、取り崩しを行ったことによる減少。</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年熊本地震からの復興を図る事業を実施するため、取り崩しを行ったことによる減少。</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・きくちの泉こども文庫基金：子どもたちの読書活動の推進を目的とし、基金を新設し積み立てを行ったことによる増加。</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・地域振興基金：基金造成のために活用した合併特例事業債の前年度償還額の範囲内で取り崩しを行う予定。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・教育振興小川基金：給付型奨学金制度等のため、今後も計画的に取り崩しを行う予定。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・公共施設等総合管理基金：公共施設の維持補修、改修及び更新のため、計画的に取り崩しを行う予定。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・奨学基金：</a:t>
          </a:r>
          <a:r>
            <a:rPr lang="ja-JP" altLang="ja-JP" sz="1100">
              <a:solidFill>
                <a:schemeClr val="dk1"/>
              </a:solidFill>
              <a:effectLst/>
              <a:latin typeface="ＭＳ ゴシック" panose="020B0609070205080204" pitchFamily="49" charset="-128"/>
              <a:ea typeface="ＭＳ ゴシック" panose="020B0609070205080204" pitchFamily="49" charset="-128"/>
              <a:cs typeface="+mn-cs"/>
            </a:rPr>
            <a:t>奨学資金の貸付や償還に伴い、積み立てや取り崩しを行う予定。</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年熊本地震による災害からの早期の復興を図るため、今後も計画的に取り崩しを行う予定。</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・土地開発基金の取り崩しに係る積み立てを行ったことによる増加。</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・運用利息、歳計剰余金等を積み立てたことによる増加。</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・決算状況を踏まえた積み立てを行ったことによる増加。</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財政状況が改善したものの、普通交付税の合併算定替特例措置適用の終了に加え、庁舎関連の大型事業や熊本地震関連の災害復旧事業に係る公債費の負担により厳しい財政状況が続く見込みであることから、現在の水準を極力維持しつつ、財源不足が生じた際には必要に応じて取崩しを行う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・地方債償還のために取り崩しを行ったことによる減少。</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年度にかけて迎える地方債償還のピークまでは、毎年度取り崩しを行う予定である。</a:t>
          </a:r>
          <a:endParaRPr lang="ja-JP" altLang="ja-JP" sz="14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47,414
46,648
276.85
32,105,748
31,029,216
698,763
15,823,035
32,134,986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167061"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1,000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lang="ja-JP" altLang="ja-JP" sz="1000">
            <a:effectLst/>
            <a:latin typeface="ＭＳ Ｐゴシック" panose="020B0600070205080204" pitchFamily="50" charset="-128"/>
            <a:ea typeface="ＭＳ Ｐゴシック" panose="020B0600070205080204" pitchFamily="50" charset="-128"/>
          </a:endParaRPr>
        </a:p>
        <a:p>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年調査の数値を引用している。 </a:t>
          </a:r>
          <a:endParaRPr lang="ja-JP" altLang="ja-JP" sz="1000">
            <a:effectLst/>
            <a:latin typeface="ＭＳ Ｐゴシック" panose="020B0600070205080204" pitchFamily="50" charset="-128"/>
            <a:ea typeface="ＭＳ Ｐゴシック" panose="020B0600070205080204" pitchFamily="50" charset="-128"/>
          </a:endParaRP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人口の減少や全国平均を上回る高齢化率（令和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％）に加え、基幹産業である農林業所得の低迷や中心街の衰退等により財政基盤が弱く、近年は類似団体平均とほぼ同じ水準で横ばい状態となっている。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特産品のブランド化推進や農業の担い手育成等による基幹産業の活性化をはじめ、創業支援や定住化促進等による活力ある地域経済を目指す施策を推進するとともに、市税徴収率向上や債権管理の強化、公共施設の適正管理をはじめとした行政の効率化に取り組み、自主財源の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161290</xdr:rowOff>
    </xdr:from>
    <xdr:to>
      <xdr:col>23</xdr:col>
      <xdr:colOff>133350</xdr:colOff>
      <xdr:row>44</xdr:row>
      <xdr:rowOff>68580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33490"/>
          <a:ext cx="0" cy="12788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40657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68580</xdr:rowOff>
    </xdr:from>
    <xdr:to>
      <xdr:col>24</xdr:col>
      <xdr:colOff>12700</xdr:colOff>
      <xdr:row>44</xdr:row>
      <xdr:rowOff>68580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76217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161290</xdr:rowOff>
    </xdr:from>
    <xdr:to>
      <xdr:col>24</xdr:col>
      <xdr:colOff>12700</xdr:colOff>
      <xdr:row>36</xdr:row>
      <xdr:rowOff>161290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100330</xdr:rowOff>
    </xdr:from>
    <xdr:to>
      <xdr:col>23</xdr:col>
      <xdr:colOff>133350</xdr:colOff>
      <xdr:row>41</xdr:row>
      <xdr:rowOff>124460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12978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93997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12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121920</xdr:rowOff>
    </xdr:from>
    <xdr:to>
      <xdr:col>23</xdr:col>
      <xdr:colOff>184150</xdr:colOff>
      <xdr:row>42</xdr:row>
      <xdr:rowOff>52070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100330</xdr:rowOff>
    </xdr:from>
    <xdr:to>
      <xdr:col>19</xdr:col>
      <xdr:colOff>133350</xdr:colOff>
      <xdr:row>41</xdr:row>
      <xdr:rowOff>124460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3225800" y="7129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100330</xdr:rowOff>
    </xdr:from>
    <xdr:to>
      <xdr:col>15</xdr:col>
      <xdr:colOff>82550</xdr:colOff>
      <xdr:row>41</xdr:row>
      <xdr:rowOff>124460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129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100330</xdr:rowOff>
    </xdr:from>
    <xdr:to>
      <xdr:col>11</xdr:col>
      <xdr:colOff>31750</xdr:colOff>
      <xdr:row>41</xdr:row>
      <xdr:rowOff>124460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1447800" y="7129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170180</xdr:rowOff>
    </xdr:from>
    <xdr:to>
      <xdr:col>11</xdr:col>
      <xdr:colOff>82550</xdr:colOff>
      <xdr:row>42</xdr:row>
      <xdr:rowOff>100330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85107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85107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73660</xdr:rowOff>
    </xdr:from>
    <xdr:to>
      <xdr:col>23</xdr:col>
      <xdr:colOff>184150</xdr:colOff>
      <xdr:row>42</xdr:row>
      <xdr:rowOff>3810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90187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49530</xdr:rowOff>
    </xdr:from>
    <xdr:to>
      <xdr:col>19</xdr:col>
      <xdr:colOff>184150</xdr:colOff>
      <xdr:row>41</xdr:row>
      <xdr:rowOff>151130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161307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73660</xdr:rowOff>
    </xdr:from>
    <xdr:to>
      <xdr:col>15</xdr:col>
      <xdr:colOff>133350</xdr:colOff>
      <xdr:row>42</xdr:row>
      <xdr:rowOff>3810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13987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49530</xdr:rowOff>
    </xdr:from>
    <xdr:to>
      <xdr:col>11</xdr:col>
      <xdr:colOff>82550</xdr:colOff>
      <xdr:row>41</xdr:row>
      <xdr:rowOff>151130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161307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73660</xdr:rowOff>
    </xdr:from>
    <xdr:to>
      <xdr:col>7</xdr:col>
      <xdr:colOff>31750</xdr:colOff>
      <xdr:row>42</xdr:row>
      <xdr:rowOff>3810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13987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おおむね類似団体と同様の推移をしており、前年度と比較すると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ポイント低下している。比率低下の要因としては、普通交付税及び地方消費税交付金が増となったこと、人件費や経常的な物件費が減となったこと等が挙げられる。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年度は比率が改善したものの、全国平均を上回る高齢化率（令和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る扶助費の負担や、庁舎関連の大規模事業及び熊本地震関連の災害復旧事業に係る地方債発行等による公債費の負担、また、普通交付税の特例措置が令和元年度をもって終了したこと等の状況から、今後も厳しい財政状況が続く見込み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引き続き、事業の見直し等により経常経費を削減するとともに、市税の収納や債権管理の強化、使用料・手数料の見直しなどを行い、経常収入の確保に努める。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105410</xdr:rowOff>
    </xdr:from>
    <xdr:to>
      <xdr:col>23</xdr:col>
      <xdr:colOff>133350</xdr:colOff>
      <xdr:row>66</xdr:row>
      <xdr:rowOff>58420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87806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30497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34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58420</xdr:rowOff>
    </xdr:from>
    <xdr:to>
      <xdr:col>24</xdr:col>
      <xdr:colOff>12700</xdr:colOff>
      <xdr:row>66</xdr:row>
      <xdr:rowOff>58420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7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20337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105410</xdr:rowOff>
    </xdr:from>
    <xdr:to>
      <xdr:col>24</xdr:col>
      <xdr:colOff>12700</xdr:colOff>
      <xdr:row>57</xdr:row>
      <xdr:rowOff>105410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878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151554</xdr:rowOff>
    </xdr:from>
    <xdr:to>
      <xdr:col>23</xdr:col>
      <xdr:colOff>133350</xdr:colOff>
      <xdr:row>65</xdr:row>
      <xdr:rowOff>125306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610004"/>
          <a:ext cx="838200" cy="65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125306</xdr:rowOff>
    </xdr:from>
    <xdr:to>
      <xdr:col>19</xdr:col>
      <xdr:colOff>133350</xdr:colOff>
      <xdr:row>66</xdr:row>
      <xdr:rowOff>66463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269556"/>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143933</xdr:rowOff>
    </xdr:from>
    <xdr:to>
      <xdr:col>19</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84260</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71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4656</xdr:rowOff>
    </xdr:from>
    <xdr:to>
      <xdr:col>15</xdr:col>
      <xdr:colOff>82550</xdr:colOff>
      <xdr:row>66</xdr:row>
      <xdr:rowOff>66463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148906"/>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69004</xdr:rowOff>
    </xdr:from>
    <xdr:to>
      <xdr:col>15</xdr:col>
      <xdr:colOff>133350</xdr:colOff>
      <xdr:row>64</xdr:row>
      <xdr:rowOff>170604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4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9331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1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103717</xdr:rowOff>
    </xdr:from>
    <xdr:to>
      <xdr:col>11</xdr:col>
      <xdr:colOff>31750</xdr:colOff>
      <xdr:row>65</xdr:row>
      <xdr:rowOff>4656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7651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12700</xdr:rowOff>
    </xdr:from>
    <xdr:to>
      <xdr:col>11</xdr:col>
      <xdr:colOff>82550</xdr:colOff>
      <xdr:row>64</xdr:row>
      <xdr:rowOff>114300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8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124477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5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60131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72831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531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74506</xdr:rowOff>
    </xdr:from>
    <xdr:to>
      <xdr:col>19</xdr:col>
      <xdr:colOff>184150</xdr:colOff>
      <xdr:row>66</xdr:row>
      <xdr:rowOff>4656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21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160883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130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15663</xdr:rowOff>
    </xdr:from>
    <xdr:to>
      <xdr:col>15</xdr:col>
      <xdr:colOff>133350</xdr:colOff>
      <xdr:row>66</xdr:row>
      <xdr:rowOff>117263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3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102040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41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125306</xdr:rowOff>
    </xdr:from>
    <xdr:to>
      <xdr:col>11</xdr:col>
      <xdr:colOff>82550</xdr:colOff>
      <xdr:row>65</xdr:row>
      <xdr:rowOff>55456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40233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[160,617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職員の人数減等により人件費が減となったこと、また、エコヴィレッジ旭（ごみ処理施設）の事業廃止に伴い物件費が減となったこと等により、前年度比較して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9,306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円減となった。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る水準で推移しているものの、事務効率化や職員総数の管理と併せ、民間でも実施可能な部分においての指定管理者制度導入を検討するなど、引き続き人件費抑制に努める。また、公共施設等総合管理計画及び各個別施設計画に基づく公共施設等の適正管理を推進し、維持管理に係る経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152064</xdr:rowOff>
    </xdr:from>
    <xdr:to>
      <xdr:col>23</xdr:col>
      <xdr:colOff>133350</xdr:colOff>
      <xdr:row>89</xdr:row>
      <xdr:rowOff>153645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39514"/>
          <a:ext cx="0" cy="13731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125722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8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153645</xdr:rowOff>
    </xdr:from>
    <xdr:to>
      <xdr:col>24</xdr:col>
      <xdr:colOff>12700</xdr:colOff>
      <xdr:row>89</xdr:row>
      <xdr:rowOff>153645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66991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8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152064</xdr:rowOff>
    </xdr:from>
    <xdr:to>
      <xdr:col>24</xdr:col>
      <xdr:colOff>12700</xdr:colOff>
      <xdr:row>81</xdr:row>
      <xdr:rowOff>152064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3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57879</xdr:rowOff>
    </xdr:from>
    <xdr:to>
      <xdr:col>23</xdr:col>
      <xdr:colOff>133350</xdr:colOff>
      <xdr:row>83</xdr:row>
      <xdr:rowOff>132731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288229"/>
          <a:ext cx="838200" cy="74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73217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475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101140</xdr:rowOff>
    </xdr:from>
    <xdr:to>
      <xdr:col>23</xdr:col>
      <xdr:colOff>184150</xdr:colOff>
      <xdr:row>85</xdr:row>
      <xdr:rowOff>31290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50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127589</xdr:rowOff>
    </xdr:from>
    <xdr:to>
      <xdr:col>19</xdr:col>
      <xdr:colOff>133350</xdr:colOff>
      <xdr:row>83</xdr:row>
      <xdr:rowOff>132731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86489"/>
          <a:ext cx="889000" cy="17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112497</xdr:rowOff>
    </xdr:from>
    <xdr:to>
      <xdr:col>19</xdr:col>
      <xdr:colOff>184150</xdr:colOff>
      <xdr:row>85</xdr:row>
      <xdr:rowOff>42647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51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27424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600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112074</xdr:rowOff>
    </xdr:from>
    <xdr:to>
      <xdr:col>15</xdr:col>
      <xdr:colOff>82550</xdr:colOff>
      <xdr:row>82</xdr:row>
      <xdr:rowOff>127589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70974"/>
          <a:ext cx="889000" cy="15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152752</xdr:rowOff>
    </xdr:from>
    <xdr:to>
      <xdr:col>15</xdr:col>
      <xdr:colOff>133350</xdr:colOff>
      <xdr:row>84</xdr:row>
      <xdr:rowOff>82902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8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67679</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69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112074</xdr:rowOff>
    </xdr:from>
    <xdr:to>
      <xdr:col>11</xdr:col>
      <xdr:colOff>31750</xdr:colOff>
      <xdr:row>84</xdr:row>
      <xdr:rowOff>151876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170974"/>
          <a:ext cx="889000" cy="38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101910</xdr:rowOff>
    </xdr:from>
    <xdr:to>
      <xdr:col>11</xdr:col>
      <xdr:colOff>82550</xdr:colOff>
      <xdr:row>84</xdr:row>
      <xdr:rowOff>32060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33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16837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41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67050</xdr:rowOff>
    </xdr:from>
    <xdr:to>
      <xdr:col>7</xdr:col>
      <xdr:colOff>31750</xdr:colOff>
      <xdr:row>83</xdr:row>
      <xdr:rowOff>168650</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7377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7079</xdr:rowOff>
    </xdr:from>
    <xdr:to>
      <xdr:col>23</xdr:col>
      <xdr:colOff>184150</xdr:colOff>
      <xdr:row>83</xdr:row>
      <xdr:rowOff>108679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3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23606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82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81931</xdr:rowOff>
    </xdr:from>
    <xdr:to>
      <xdr:col>19</xdr:col>
      <xdr:colOff>184150</xdr:colOff>
      <xdr:row>84</xdr:row>
      <xdr:rowOff>12081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1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22258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811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76789</xdr:rowOff>
    </xdr:from>
    <xdr:to>
      <xdr:col>15</xdr:col>
      <xdr:colOff>133350</xdr:colOff>
      <xdr:row>83</xdr:row>
      <xdr:rowOff>6939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3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17116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04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61274</xdr:rowOff>
    </xdr:from>
    <xdr:to>
      <xdr:col>11</xdr:col>
      <xdr:colOff>82550</xdr:colOff>
      <xdr:row>82</xdr:row>
      <xdr:rowOff>162874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1601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89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101076</xdr:rowOff>
    </xdr:from>
    <xdr:to>
      <xdr:col>7</xdr:col>
      <xdr:colOff>31750</xdr:colOff>
      <xdr:row>85</xdr:row>
      <xdr:rowOff>31226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50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16003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589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類似団体平均を下回る水準でほぼ横ばい状態である。任期付職員が影響しているものと考えられ、引き続き適正な給与水準を保つよう努める。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18143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94921"/>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8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94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150586</xdr:rowOff>
    </xdr:from>
    <xdr:to>
      <xdr:col>81</xdr:col>
      <xdr:colOff>44450</xdr:colOff>
      <xdr:row>83</xdr:row>
      <xdr:rowOff>150586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3809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4734</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77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150586</xdr:rowOff>
    </xdr:from>
    <xdr:to>
      <xdr:col>77</xdr:col>
      <xdr:colOff>44450</xdr:colOff>
      <xdr:row>83</xdr:row>
      <xdr:rowOff>167821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38093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167821</xdr:rowOff>
    </xdr:from>
    <xdr:to>
      <xdr:col>72</xdr:col>
      <xdr:colOff>203200</xdr:colOff>
      <xdr:row>84</xdr:row>
      <xdr:rowOff>48079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39817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48079</xdr:rowOff>
    </xdr:from>
    <xdr:to>
      <xdr:col>68</xdr:col>
      <xdr:colOff>152400</xdr:colOff>
      <xdr:row>84</xdr:row>
      <xdr:rowOff>99786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44987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99786</xdr:rowOff>
    </xdr:from>
    <xdr:to>
      <xdr:col>81</xdr:col>
      <xdr:colOff>95250</xdr:colOff>
      <xdr:row>84</xdr:row>
      <xdr:rowOff>29936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116313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7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99786</xdr:rowOff>
    </xdr:from>
    <xdr:to>
      <xdr:col>77</xdr:col>
      <xdr:colOff>95250</xdr:colOff>
      <xdr:row>84</xdr:row>
      <xdr:rowOff>29936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33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40113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099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117021</xdr:rowOff>
    </xdr:from>
    <xdr:to>
      <xdr:col>73</xdr:col>
      <xdr:colOff>44450</xdr:colOff>
      <xdr:row>84</xdr:row>
      <xdr:rowOff>47171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57348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168729</xdr:rowOff>
    </xdr:from>
    <xdr:to>
      <xdr:col>68</xdr:col>
      <xdr:colOff>203200</xdr:colOff>
      <xdr:row>84</xdr:row>
      <xdr:rowOff>98879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39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109056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16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定員管理計画に基づき職員数の適正管理に努めてきたことから、類似団体平均を下回っている。今後は、会計年度任用職員を含めた職員総数による管理等により、更なる適正化に努める。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10704</xdr:rowOff>
    </xdr:from>
    <xdr:to>
      <xdr:col>81</xdr:col>
      <xdr:colOff>44450</xdr:colOff>
      <xdr:row>67</xdr:row>
      <xdr:rowOff>61051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6254"/>
          <a:ext cx="0" cy="14219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33128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20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61051</xdr:rowOff>
    </xdr:from>
    <xdr:to>
      <xdr:col>81</xdr:col>
      <xdr:colOff>133350</xdr:colOff>
      <xdr:row>67</xdr:row>
      <xdr:rowOff>61051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97081</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10704</xdr:rowOff>
    </xdr:from>
    <xdr:to>
      <xdr:col>81</xdr:col>
      <xdr:colOff>133350</xdr:colOff>
      <xdr:row>59</xdr:row>
      <xdr:rowOff>10704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6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52977</xdr:rowOff>
    </xdr:from>
    <xdr:to>
      <xdr:col>81</xdr:col>
      <xdr:colOff>44450</xdr:colOff>
      <xdr:row>60</xdr:row>
      <xdr:rowOff>70213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3997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82023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40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109946</xdr:rowOff>
    </xdr:from>
    <xdr:to>
      <xdr:col>81</xdr:col>
      <xdr:colOff>95250</xdr:colOff>
      <xdr:row>62</xdr:row>
      <xdr:rowOff>40096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158931</xdr:rowOff>
    </xdr:from>
    <xdr:to>
      <xdr:col>77</xdr:col>
      <xdr:colOff>44450</xdr:colOff>
      <xdr:row>60</xdr:row>
      <xdr:rowOff>52977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74481"/>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158206</xdr:rowOff>
    </xdr:from>
    <xdr:to>
      <xdr:col>77</xdr:col>
      <xdr:colOff>95250</xdr:colOff>
      <xdr:row>62</xdr:row>
      <xdr:rowOff>88356</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73133</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703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139972</xdr:rowOff>
    </xdr:from>
    <xdr:to>
      <xdr:col>72</xdr:col>
      <xdr:colOff>203200</xdr:colOff>
      <xdr:row>59</xdr:row>
      <xdr:rowOff>158931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255522"/>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144417</xdr:rowOff>
    </xdr:from>
    <xdr:to>
      <xdr:col>73</xdr:col>
      <xdr:colOff>44450</xdr:colOff>
      <xdr:row>62</xdr:row>
      <xdr:rowOff>74567</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59344</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8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139972</xdr:rowOff>
    </xdr:from>
    <xdr:to>
      <xdr:col>68</xdr:col>
      <xdr:colOff>152400</xdr:colOff>
      <xdr:row>59</xdr:row>
      <xdr:rowOff>139972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555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125458</xdr:rowOff>
    </xdr:from>
    <xdr:to>
      <xdr:col>68</xdr:col>
      <xdr:colOff>203200</xdr:colOff>
      <xdr:row>62</xdr:row>
      <xdr:rowOff>55608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8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40385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123734</xdr:rowOff>
    </xdr:from>
    <xdr:to>
      <xdr:col>64</xdr:col>
      <xdr:colOff>152400</xdr:colOff>
      <xdr:row>62</xdr:row>
      <xdr:rowOff>53884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38661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19413</xdr:rowOff>
    </xdr:from>
    <xdr:to>
      <xdr:col>81</xdr:col>
      <xdr:colOff>95250</xdr:colOff>
      <xdr:row>60</xdr:row>
      <xdr:rowOff>121013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35940</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5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2177</xdr:rowOff>
    </xdr:from>
    <xdr:to>
      <xdr:col>77</xdr:col>
      <xdr:colOff>95250</xdr:colOff>
      <xdr:row>60</xdr:row>
      <xdr:rowOff>103777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113954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58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108131</xdr:rowOff>
    </xdr:from>
    <xdr:to>
      <xdr:col>73</xdr:col>
      <xdr:colOff>44450</xdr:colOff>
      <xdr:row>60</xdr:row>
      <xdr:rowOff>38281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48458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9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89172</xdr:rowOff>
    </xdr:from>
    <xdr:to>
      <xdr:col>68</xdr:col>
      <xdr:colOff>203200</xdr:colOff>
      <xdr:row>60</xdr:row>
      <xdr:rowOff>19322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0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29499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73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89172</xdr:rowOff>
    </xdr:from>
    <xdr:to>
      <xdr:col>64</xdr:col>
      <xdr:colOff>152400</xdr:colOff>
      <xdr:row>60</xdr:row>
      <xdr:rowOff>19322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0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29499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73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類似団体を上回る水準となっているものの、前年度と比較して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庁舎関連の大規模事業及び熊本地震関連の災害復旧事業に係る地方債を発行してきたことに加え、学校施設の長寿命化事業等を予定しており、今後も実質公債費比率は高止まりで推移する見込みである。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緊急性や効果等を検証した上で事業の選定を行い、地方債の新規発行と償還を適正なバランスに調整すること等により、公債費の抑制と平準化に努める。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181</xdr:rowOff>
    </xdr:from>
    <xdr:to>
      <xdr:col>81</xdr:col>
      <xdr:colOff>44450</xdr:colOff>
      <xdr:row>44</xdr:row>
      <xdr:rowOff>89263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43831"/>
          <a:ext cx="0" cy="1289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61340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0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89263</xdr:rowOff>
    </xdr:from>
    <xdr:to>
      <xdr:col>81</xdr:col>
      <xdr:colOff>133350</xdr:colOff>
      <xdr:row>44</xdr:row>
      <xdr:rowOff>89263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33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86558</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8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181</xdr:rowOff>
    </xdr:from>
    <xdr:to>
      <xdr:col>81</xdr:col>
      <xdr:colOff>133350</xdr:colOff>
      <xdr:row>37</xdr:row>
      <xdr:rowOff>181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4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155484</xdr:rowOff>
    </xdr:from>
    <xdr:to>
      <xdr:col>81</xdr:col>
      <xdr:colOff>44450</xdr:colOff>
      <xdr:row>42</xdr:row>
      <xdr:rowOff>11612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184934"/>
          <a:ext cx="8382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154776</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413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138249</xdr:rowOff>
    </xdr:from>
    <xdr:to>
      <xdr:col>81</xdr:col>
      <xdr:colOff>95250</xdr:colOff>
      <xdr:row>41</xdr:row>
      <xdr:rowOff>68399</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9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162378</xdr:rowOff>
    </xdr:from>
    <xdr:to>
      <xdr:col>77</xdr:col>
      <xdr:colOff>44450</xdr:colOff>
      <xdr:row>42</xdr:row>
      <xdr:rowOff>11612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191828"/>
          <a:ext cx="889000" cy="20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21953</xdr:rowOff>
    </xdr:from>
    <xdr:to>
      <xdr:col>77</xdr:col>
      <xdr:colOff>95250</xdr:colOff>
      <xdr:row>41</xdr:row>
      <xdr:rowOff>123553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5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133730</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20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93435</xdr:rowOff>
    </xdr:from>
    <xdr:to>
      <xdr:col>72</xdr:col>
      <xdr:colOff>203200</xdr:colOff>
      <xdr:row>41</xdr:row>
      <xdr:rowOff>162378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122885"/>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42635</xdr:rowOff>
    </xdr:from>
    <xdr:to>
      <xdr:col>73</xdr:col>
      <xdr:colOff>44450</xdr:colOff>
      <xdr:row>41</xdr:row>
      <xdr:rowOff>144235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154412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24493</xdr:rowOff>
    </xdr:from>
    <xdr:to>
      <xdr:col>68</xdr:col>
      <xdr:colOff>152400</xdr:colOff>
      <xdr:row>41</xdr:row>
      <xdr:rowOff>93435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053943"/>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63319</xdr:rowOff>
    </xdr:from>
    <xdr:to>
      <xdr:col>64</xdr:col>
      <xdr:colOff>152400</xdr:colOff>
      <xdr:row>41</xdr:row>
      <xdr:rowOff>164919</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9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149696</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79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104684</xdr:rowOff>
    </xdr:from>
    <xdr:to>
      <xdr:col>81</xdr:col>
      <xdr:colOff>95250</xdr:colOff>
      <xdr:row>42</xdr:row>
      <xdr:rowOff>34834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13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76761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10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132262</xdr:rowOff>
    </xdr:from>
    <xdr:to>
      <xdr:col>77</xdr:col>
      <xdr:colOff>95250</xdr:colOff>
      <xdr:row>42</xdr:row>
      <xdr:rowOff>62412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16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47189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248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111578</xdr:rowOff>
    </xdr:from>
    <xdr:to>
      <xdr:col>73</xdr:col>
      <xdr:colOff>44450</xdr:colOff>
      <xdr:row>42</xdr:row>
      <xdr:rowOff>41728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26505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42635</xdr:rowOff>
    </xdr:from>
    <xdr:to>
      <xdr:col>68</xdr:col>
      <xdr:colOff>203200</xdr:colOff>
      <xdr:row>41</xdr:row>
      <xdr:rowOff>144235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154412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85470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類似団体平均とほぼ同じ水準であり、前年度と比較すると</a:t>
          </a:r>
          <a:r>
            <a:rPr kumimoji="1" lang="en-US" altLang="ja-JP" sz="1100">
              <a:solidFill>
                <a:schemeClr val="dk1"/>
              </a:solidFill>
              <a:effectLst/>
              <a:latin typeface="+mn-lt"/>
              <a:ea typeface="+mn-ea"/>
              <a:cs typeface="+mn-cs"/>
            </a:rPr>
            <a:t>7.6</a:t>
          </a:r>
          <a:r>
            <a:rPr kumimoji="1" lang="ja-JP" altLang="ja-JP" sz="1100">
              <a:solidFill>
                <a:schemeClr val="dk1"/>
              </a:solidFill>
              <a:effectLst/>
              <a:latin typeface="+mn-lt"/>
              <a:ea typeface="+mn-ea"/>
              <a:cs typeface="+mn-cs"/>
            </a:rPr>
            <a:t>ポイント低下している。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比率低下の主な要因としては、普通交付税及び地方消費税交付金の増等により標準財政規模が増加したことが挙げられる。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また、将来負担額は、菊池環境保全組合における新環境工場の建設に係る負担増により組合負担等見込額が増となったものの、地方債の現在高及び公営企業債等繰入見込額、退職手当負担見込額が減となったこと等により、前年度と比較して減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菊池環境保全組合における新環境工場の建設は、比率の上昇の要因となる一方、長期的にはごみ処理事業の効率化及び経費削減につながるものと期待している。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9797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46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153324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75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9797</xdr:rowOff>
    </xdr:from>
    <xdr:to>
      <xdr:col>81</xdr:col>
      <xdr:colOff>133350</xdr:colOff>
      <xdr:row>22</xdr:row>
      <xdr:rowOff>9797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78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70334</xdr:rowOff>
    </xdr:from>
    <xdr:to>
      <xdr:col>81</xdr:col>
      <xdr:colOff>44450</xdr:colOff>
      <xdr:row>14</xdr:row>
      <xdr:rowOff>157662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470634"/>
          <a:ext cx="838200" cy="8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31465</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60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14938</xdr:rowOff>
    </xdr:from>
    <xdr:to>
      <xdr:col>81</xdr:col>
      <xdr:colOff>95250</xdr:colOff>
      <xdr:row>14</xdr:row>
      <xdr:rowOff>116538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41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130326</xdr:rowOff>
    </xdr:from>
    <xdr:to>
      <xdr:col>77</xdr:col>
      <xdr:colOff>44450</xdr:colOff>
      <xdr:row>14</xdr:row>
      <xdr:rowOff>157662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359176"/>
          <a:ext cx="889000" cy="19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167519</xdr:rowOff>
    </xdr:from>
    <xdr:to>
      <xdr:col>77</xdr:col>
      <xdr:colOff>95250</xdr:colOff>
      <xdr:row>16</xdr:row>
      <xdr:rowOff>97669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73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82446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825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83397</xdr:rowOff>
    </xdr:from>
    <xdr:to>
      <xdr:col>73</xdr:col>
      <xdr:colOff>44450</xdr:colOff>
      <xdr:row>17</xdr:row>
      <xdr:rowOff>13547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82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169774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912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70757</xdr:rowOff>
    </xdr:from>
    <xdr:to>
      <xdr:col>68</xdr:col>
      <xdr:colOff>203200</xdr:colOff>
      <xdr:row>17</xdr:row>
      <xdr:rowOff>907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11084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132806</xdr:rowOff>
    </xdr:from>
    <xdr:to>
      <xdr:col>64</xdr:col>
      <xdr:colOff>152400</xdr:colOff>
      <xdr:row>17</xdr:row>
      <xdr:rowOff>62956</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87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73133</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644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19534</xdr:rowOff>
    </xdr:from>
    <xdr:to>
      <xdr:col>81</xdr:col>
      <xdr:colOff>95250</xdr:colOff>
      <xdr:row>14</xdr:row>
      <xdr:rowOff>121134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41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163061</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91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106862</xdr:rowOff>
    </xdr:from>
    <xdr:to>
      <xdr:col>77</xdr:col>
      <xdr:colOff>95250</xdr:colOff>
      <xdr:row>15</xdr:row>
      <xdr:rowOff>37012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50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47189</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276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79526</xdr:rowOff>
    </xdr:from>
    <xdr:to>
      <xdr:col>73</xdr:col>
      <xdr:colOff>44450</xdr:colOff>
      <xdr:row>14</xdr:row>
      <xdr:rowOff>9676</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30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47,414
46,648
276.85
32,105,748
31,029,216
698,763
15,823,035
32,134,986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定員管理計画に基づき職員数の適正管理に努めてきたことから、類似団体平均を下回っており、前年度と比較すると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比率低下の要因としては、職員の人数減等が挙げられる。　</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って推移しているものの、引き続き事務効率化や定員管理計画に基づいた職員数の管理と併せ、民間でも実施可能な部分においての指定管理者制度導入を検討するなど、人件費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0</xdr:rowOff>
    </xdr:from>
    <xdr:to>
      <xdr:col>24</xdr:col>
      <xdr:colOff>25400</xdr:colOff>
      <xdr:row>42</xdr:row>
      <xdr:rowOff>25400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93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168927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25400</xdr:rowOff>
    </xdr:from>
    <xdr:to>
      <xdr:col>24</xdr:col>
      <xdr:colOff>114300</xdr:colOff>
      <xdr:row>42</xdr:row>
      <xdr:rowOff>25400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2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86377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0</xdr:rowOff>
    </xdr:from>
    <xdr:to>
      <xdr:col>24</xdr:col>
      <xdr:colOff>114300</xdr:colOff>
      <xdr:row>34</xdr:row>
      <xdr:rowOff>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165100</xdr:rowOff>
    </xdr:from>
    <xdr:to>
      <xdr:col>24</xdr:col>
      <xdr:colOff>25400</xdr:colOff>
      <xdr:row>37</xdr:row>
      <xdr:rowOff>31750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9944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95250</xdr:rowOff>
    </xdr:from>
    <xdr:to>
      <xdr:col>19</xdr:col>
      <xdr:colOff>187325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960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63500</xdr:rowOff>
    </xdr:from>
    <xdr:to>
      <xdr:col>20</xdr:col>
      <xdr:colOff>38100</xdr:colOff>
      <xdr:row>38</xdr:row>
      <xdr:rowOff>165100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149877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66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95250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96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57150</xdr:rowOff>
    </xdr:from>
    <xdr:to>
      <xdr:col>15</xdr:col>
      <xdr:colOff>149225</xdr:colOff>
      <xdr:row>37</xdr:row>
      <xdr:rowOff>158750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25400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84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69850</xdr:rowOff>
    </xdr:from>
    <xdr:to>
      <xdr:col>11</xdr:col>
      <xdr:colOff>60325</xdr:colOff>
      <xdr:row>38</xdr:row>
      <xdr:rowOff>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156227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9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44450</xdr:rowOff>
    </xdr:from>
    <xdr:to>
      <xdr:col>6</xdr:col>
      <xdr:colOff>171450</xdr:colOff>
      <xdr:row>37</xdr:row>
      <xdr:rowOff>146050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130827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114300</xdr:rowOff>
    </xdr:from>
    <xdr:to>
      <xdr:col>24</xdr:col>
      <xdr:colOff>76200</xdr:colOff>
      <xdr:row>35</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130827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44450</xdr:rowOff>
    </xdr:from>
    <xdr:to>
      <xdr:col>15</xdr:col>
      <xdr:colOff>149225</xdr:colOff>
      <xdr:row>35</xdr:row>
      <xdr:rowOff>146050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156227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近年類似団体平均を上回る水準で推移していたが、前年度と比較し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ポイント低下したことから、類似団体平均を下回っている。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比率低下の要因としては、エコヴィレッジ旭（ごみ処理施設）の事業廃止により、同施設の管理運営に係る物件費が減となったこと等が挙げられる。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本市は保有する施設数が類似団体と比較して多い状況であることに加え、今後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の推進に対応した備品及び設備等に係る負担の増加が懸念されることから、公共施設等総合管理計画及び個別施設計画に基づく公共施設等の適正管理を一層推進し、維持管理に係る経常経費の削減に努める。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19050</xdr:rowOff>
    </xdr:from>
    <xdr:to>
      <xdr:col>82</xdr:col>
      <xdr:colOff>107950</xdr:colOff>
      <xdr:row>21</xdr:row>
      <xdr:rowOff>107950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79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80027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8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107950</xdr:rowOff>
    </xdr:from>
    <xdr:to>
      <xdr:col>82</xdr:col>
      <xdr:colOff>196850</xdr:colOff>
      <xdr:row>21</xdr:row>
      <xdr:rowOff>107950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105427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19050</xdr:rowOff>
    </xdr:from>
    <xdr:to>
      <xdr:col>82</xdr:col>
      <xdr:colOff>196850</xdr:colOff>
      <xdr:row>13</xdr:row>
      <xdr:rowOff>19050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16</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273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92727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64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120650</xdr:rowOff>
    </xdr:from>
    <xdr:to>
      <xdr:col>82</xdr:col>
      <xdr:colOff>158750</xdr:colOff>
      <xdr:row>16</xdr:row>
      <xdr:rowOff>50800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17</xdr:row>
      <xdr:rowOff>133350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8702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82550</xdr:rowOff>
    </xdr:from>
    <xdr:to>
      <xdr:col>78</xdr:col>
      <xdr:colOff>120650</xdr:colOff>
      <xdr:row>16</xdr:row>
      <xdr:rowOff>12700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22877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2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133350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84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50800</xdr:rowOff>
    </xdr:from>
    <xdr:to>
      <xdr:col>74</xdr:col>
      <xdr:colOff>31750</xdr:colOff>
      <xdr:row>16</xdr:row>
      <xdr:rowOff>152400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162577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18</xdr:row>
      <xdr:rowOff>38100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845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12700</xdr:rowOff>
    </xdr:from>
    <xdr:to>
      <xdr:col>69</xdr:col>
      <xdr:colOff>142875</xdr:colOff>
      <xdr:row>16</xdr:row>
      <xdr:rowOff>114300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124477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5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158750</xdr:rowOff>
    </xdr:from>
    <xdr:to>
      <xdr:col>65</xdr:col>
      <xdr:colOff>53975</xdr:colOff>
      <xdr:row>16</xdr:row>
      <xdr:rowOff>88900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99077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9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92727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76200</xdr:rowOff>
    </xdr:from>
    <xdr:to>
      <xdr:col>78</xdr:col>
      <xdr:colOff>120650</xdr:colOff>
      <xdr:row>17</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162577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0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82550</xdr:rowOff>
    </xdr:from>
    <xdr:to>
      <xdr:col>74</xdr:col>
      <xdr:colOff>31750</xdr:colOff>
      <xdr:row>18</xdr:row>
      <xdr:rowOff>12700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8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158750</xdr:rowOff>
    </xdr:from>
    <xdr:to>
      <xdr:col>65</xdr:col>
      <xdr:colOff>53975</xdr:colOff>
      <xdr:row>18</xdr:row>
      <xdr:rowOff>88900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7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全国平均を上回る高齢化率（令和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％）をはじめ、独自に行う子ども医療費助成制度、増加傾向にある自立支援給付事業に係る経費等により、類似団体平均を上回る水準で推移している。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新型コロナウイルス感染症や世界情勢、物価高騰等による経済状況の悪化も加わり、今後も比率の上昇が懸念される。令和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は、独自に行う子ども医療費助成制度の対象年齢を引き上げることとしており、子育て支援や地域福祉の推進と併せ、資格審査等の適正化や自立促進、自立支援等にも取り組むことで、比率の上昇に歯止めをかけるよう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60</xdr:row>
      <xdr:rowOff>94343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22015"/>
          <a:ext cx="0" cy="115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66420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5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94343</xdr:rowOff>
    </xdr:from>
    <xdr:to>
      <xdr:col>24</xdr:col>
      <xdr:colOff>114300</xdr:colOff>
      <xdr:row>60</xdr:row>
      <xdr:rowOff>94343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38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167822</xdr:rowOff>
    </xdr:from>
    <xdr:to>
      <xdr:col>24</xdr:col>
      <xdr:colOff>25400</xdr:colOff>
      <xdr:row>60</xdr:row>
      <xdr:rowOff>143328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10283372"/>
          <a:ext cx="8382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143328</xdr:rowOff>
    </xdr:from>
    <xdr:to>
      <xdr:col>19</xdr:col>
      <xdr:colOff>187325</xdr:colOff>
      <xdr:row>61</xdr:row>
      <xdr:rowOff>86178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104303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127000</xdr:rowOff>
    </xdr:from>
    <xdr:to>
      <xdr:col>15</xdr:col>
      <xdr:colOff>98425</xdr:colOff>
      <xdr:row>61</xdr:row>
      <xdr:rowOff>86178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4140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100693</xdr:rowOff>
    </xdr:from>
    <xdr:to>
      <xdr:col>15</xdr:col>
      <xdr:colOff>149225</xdr:colOff>
      <xdr:row>58</xdr:row>
      <xdr:rowOff>30843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41020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127000</xdr:rowOff>
    </xdr:from>
    <xdr:to>
      <xdr:col>11</xdr:col>
      <xdr:colOff>9525</xdr:colOff>
      <xdr:row>60</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414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35378</xdr:rowOff>
    </xdr:from>
    <xdr:to>
      <xdr:col>11</xdr:col>
      <xdr:colOff>60325</xdr:colOff>
      <xdr:row>57</xdr:row>
      <xdr:rowOff>136978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147155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117022</xdr:rowOff>
    </xdr:from>
    <xdr:to>
      <xdr:col>24</xdr:col>
      <xdr:colOff>76200</xdr:colOff>
      <xdr:row>60</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25599</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4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92528</xdr:rowOff>
    </xdr:from>
    <xdr:to>
      <xdr:col>20</xdr:col>
      <xdr:colOff>38100</xdr:colOff>
      <xdr:row>61</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7455</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465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35378</xdr:rowOff>
    </xdr:from>
    <xdr:to>
      <xdr:col>15</xdr:col>
      <xdr:colOff>149225</xdr:colOff>
      <xdr:row>61</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49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121755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58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76200</xdr:rowOff>
    </xdr:from>
    <xdr:to>
      <xdr:col>11</xdr:col>
      <xdr:colOff>60325</xdr:colOff>
      <xdr:row>61</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76200</xdr:rowOff>
    </xdr:from>
    <xdr:to>
      <xdr:col>6</xdr:col>
      <xdr:colOff>171450</xdr:colOff>
      <xdr:row>61</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類似団体平均を下回る水準で推移しており、前年度から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高齢化率の上昇により、今後も介護保険事業特別会計や後期高齢者医療特別会計への繰出金は増加が見込まれているため、医療費の適正化や予防事業等に取組み、繰出金の抑制を図っていく。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26307</xdr:rowOff>
    </xdr:from>
    <xdr:to>
      <xdr:col>82</xdr:col>
      <xdr:colOff>107950</xdr:colOff>
      <xdr:row>61</xdr:row>
      <xdr:rowOff>102507</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13157"/>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112684</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26307</xdr:rowOff>
    </xdr:from>
    <xdr:to>
      <xdr:col>82</xdr:col>
      <xdr:colOff>196850</xdr:colOff>
      <xdr:row>53</xdr:row>
      <xdr:rowOff>26307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9978</xdr:rowOff>
    </xdr:from>
    <xdr:to>
      <xdr:col>82</xdr:col>
      <xdr:colOff>107950</xdr:colOff>
      <xdr:row>55</xdr:row>
      <xdr:rowOff>97065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439728"/>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148970</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787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5443</xdr:rowOff>
    </xdr:from>
    <xdr:to>
      <xdr:col>82</xdr:col>
      <xdr:colOff>158750</xdr:colOff>
      <xdr:row>56</xdr:row>
      <xdr:rowOff>107043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97065</xdr:rowOff>
    </xdr:from>
    <xdr:to>
      <xdr:col>78</xdr:col>
      <xdr:colOff>69850</xdr:colOff>
      <xdr:row>57</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9526815"/>
          <a:ext cx="889000" cy="3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4535</xdr:rowOff>
    </xdr:from>
    <xdr:to>
      <xdr:col>73</xdr:col>
      <xdr:colOff>180975</xdr:colOff>
      <xdr:row>57</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771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91622</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77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54428</xdr:rowOff>
    </xdr:from>
    <xdr:to>
      <xdr:col>69</xdr:col>
      <xdr:colOff>142875</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140805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65315</xdr:rowOff>
    </xdr:from>
    <xdr:to>
      <xdr:col>65</xdr:col>
      <xdr:colOff>53975</xdr:colOff>
      <xdr:row>58</xdr:row>
      <xdr:rowOff>166915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151692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130628</xdr:rowOff>
    </xdr:from>
    <xdr:to>
      <xdr:col>82</xdr:col>
      <xdr:colOff>158750</xdr:colOff>
      <xdr:row>55</xdr:row>
      <xdr:rowOff>60778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147155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46265</xdr:rowOff>
    </xdr:from>
    <xdr:to>
      <xdr:col>78</xdr:col>
      <xdr:colOff>120650</xdr:colOff>
      <xdr:row>55</xdr:row>
      <xdr:rowOff>147865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125185</xdr:rowOff>
    </xdr:from>
    <xdr:to>
      <xdr:col>69</xdr:col>
      <xdr:colOff>142875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152599</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ポイント上昇し、類似団体とほぼ同じ水準で推移している。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常備消防に係る負担金が減となっている一方、新環境工場の運用が開始されたことにより、ごみ処理施設に係る一部事務組合への負担金は増となっている。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引き続き行財政改革により整理合理化を図るとともに、補助金については、必要性や効果の検証を行い、廃止や縮減も含めた見直しを行う。</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74598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33274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5671800" y="63677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73423</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4170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101346</xdr:rowOff>
    </xdr:from>
    <xdr:to>
      <xdr:col>82</xdr:col>
      <xdr:colOff>158750</xdr:colOff>
      <xdr:row>38</xdr:row>
      <xdr:rowOff>31496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xdr:rowOff>
    </xdr:from>
    <xdr:to>
      <xdr:col>78</xdr:col>
      <xdr:colOff>69850</xdr:colOff>
      <xdr:row>37</xdr:row>
      <xdr:rowOff>24130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175756"/>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92202</xdr:rowOff>
    </xdr:from>
    <xdr:to>
      <xdr:col>78</xdr:col>
      <xdr:colOff>120650</xdr:colOff>
      <xdr:row>38</xdr:row>
      <xdr:rowOff>22352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435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7129</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76708</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1757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76708</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1757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170451</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1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124206</xdr:rowOff>
    </xdr:from>
    <xdr:to>
      <xdr:col>74</xdr:col>
      <xdr:colOff>31750</xdr:colOff>
      <xdr:row>36</xdr:row>
      <xdr:rowOff>54356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64533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25908</xdr:rowOff>
    </xdr:from>
    <xdr:to>
      <xdr:col>69</xdr:col>
      <xdr:colOff>142875</xdr:colOff>
      <xdr:row>36</xdr:row>
      <xdr:rowOff>127508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124206</xdr:rowOff>
    </xdr:from>
    <xdr:to>
      <xdr:col>65</xdr:col>
      <xdr:colOff>53975</xdr:colOff>
      <xdr:row>36</xdr:row>
      <xdr:rowOff>54356</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64533</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類似団体を上回る水準で推移しているものの、前年度と比較して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庁舎関連の大規模事業及び熊本地震関連の災害復旧事業に係る地方債を発行してきたことに加え、学校施設の長寿命化事業等を予定しており、今後も実質公債費比率は高止まりで推移する見込みである。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緊急性や効果等を検証した上で事業の選定を行い、地方債の新規発行と償還を適正なバランスに調整すること等により、公債費の抑制と平準化に努める。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159004</xdr:rowOff>
    </xdr:from>
    <xdr:to>
      <xdr:col>24</xdr:col>
      <xdr:colOff>25400</xdr:colOff>
      <xdr:row>81</xdr:row>
      <xdr:rowOff>115570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0340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73931</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4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159004</xdr:rowOff>
    </xdr:from>
    <xdr:to>
      <xdr:col>24</xdr:col>
      <xdr:colOff>114300</xdr:colOff>
      <xdr:row>72</xdr:row>
      <xdr:rowOff>159004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0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138430</xdr:rowOff>
    </xdr:from>
    <xdr:to>
      <xdr:col>24</xdr:col>
      <xdr:colOff>25400</xdr:colOff>
      <xdr:row>80</xdr:row>
      <xdr:rowOff>49276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68298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81297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49276</xdr:rowOff>
    </xdr:from>
    <xdr:to>
      <xdr:col>19</xdr:col>
      <xdr:colOff>187325</xdr:colOff>
      <xdr:row>80</xdr:row>
      <xdr:rowOff>113285</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7652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165354</xdr:rowOff>
    </xdr:from>
    <xdr:to>
      <xdr:col>20</xdr:col>
      <xdr:colOff>38100</xdr:colOff>
      <xdr:row>78</xdr:row>
      <xdr:rowOff>95504</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105681</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135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56135</xdr:rowOff>
    </xdr:from>
    <xdr:to>
      <xdr:col>15</xdr:col>
      <xdr:colOff>98425</xdr:colOff>
      <xdr:row>80</xdr:row>
      <xdr:rowOff>113285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60068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3048</xdr:rowOff>
    </xdr:from>
    <xdr:to>
      <xdr:col>15</xdr:col>
      <xdr:colOff>149225</xdr:colOff>
      <xdr:row>78</xdr:row>
      <xdr:rowOff>104648</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114825</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35561</xdr:rowOff>
    </xdr:from>
    <xdr:to>
      <xdr:col>11</xdr:col>
      <xdr:colOff>9525</xdr:colOff>
      <xdr:row>79</xdr:row>
      <xdr:rowOff>56135</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408661"/>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3048</xdr:rowOff>
    </xdr:from>
    <xdr:to>
      <xdr:col>11</xdr:col>
      <xdr:colOff>60325</xdr:colOff>
      <xdr:row>78</xdr:row>
      <xdr:rowOff>104648</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114825</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21337</xdr:rowOff>
    </xdr:from>
    <xdr:to>
      <xdr:col>6</xdr:col>
      <xdr:colOff>171450</xdr:colOff>
      <xdr:row>78</xdr:row>
      <xdr:rowOff>122937</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107714</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480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87630</xdr:rowOff>
    </xdr:from>
    <xdr:to>
      <xdr:col>24</xdr:col>
      <xdr:colOff>76200</xdr:colOff>
      <xdr:row>80</xdr:row>
      <xdr:rowOff>17780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59707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169926</xdr:rowOff>
    </xdr:from>
    <xdr:to>
      <xdr:col>20</xdr:col>
      <xdr:colOff>38100</xdr:colOff>
      <xdr:row>80</xdr:row>
      <xdr:rowOff>100076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84853</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800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62485</xdr:rowOff>
    </xdr:from>
    <xdr:to>
      <xdr:col>15</xdr:col>
      <xdr:colOff>149225</xdr:colOff>
      <xdr:row>80</xdr:row>
      <xdr:rowOff>164085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7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148862</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86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5335</xdr:rowOff>
    </xdr:from>
    <xdr:to>
      <xdr:col>11</xdr:col>
      <xdr:colOff>60325</xdr:colOff>
      <xdr:row>79</xdr:row>
      <xdr:rowOff>106935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91712</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96538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近年類似団体平均とほぼ同水準で推移していたが、人件費や扶助費、補助費等の比率が低下したことから、類似団体を下回る水準となった。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引き続き、扶助費の適正給付や公共施設等総合管理計画等に基づく公共施設の適正管理、全庁的な補助金の見直し等により、経常経費の抑制に努める。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146050</xdr:rowOff>
    </xdr:from>
    <xdr:to>
      <xdr:col>82</xdr:col>
      <xdr:colOff>107950</xdr:colOff>
      <xdr:row>82</xdr:row>
      <xdr:rowOff>5080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6619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60977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146050</xdr:rowOff>
    </xdr:from>
    <xdr:to>
      <xdr:col>82</xdr:col>
      <xdr:colOff>196850</xdr:colOff>
      <xdr:row>73</xdr:row>
      <xdr:rowOff>146050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66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85090</xdr:rowOff>
    </xdr:from>
    <xdr:to>
      <xdr:col>82</xdr:col>
      <xdr:colOff>107950</xdr:colOff>
      <xdr:row>78</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2943840"/>
          <a:ext cx="838200" cy="55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86377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114300</xdr:rowOff>
    </xdr:from>
    <xdr:to>
      <xdr:col>82</xdr:col>
      <xdr:colOff>158750</xdr:colOff>
      <xdr:row>77</xdr:row>
      <xdr:rowOff>44450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127000</xdr:rowOff>
    </xdr:from>
    <xdr:to>
      <xdr:col>78</xdr:col>
      <xdr:colOff>69850</xdr:colOff>
      <xdr:row>79</xdr:row>
      <xdr:rowOff>8889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5001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106680</xdr:rowOff>
    </xdr:from>
    <xdr:to>
      <xdr:col>78</xdr:col>
      <xdr:colOff>120650</xdr:colOff>
      <xdr:row>79</xdr:row>
      <xdr:rowOff>36830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47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21607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56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149861</xdr:rowOff>
    </xdr:from>
    <xdr:to>
      <xdr:col>73</xdr:col>
      <xdr:colOff>180975</xdr:colOff>
      <xdr:row>79</xdr:row>
      <xdr:rowOff>8889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35229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19050</xdr:rowOff>
    </xdr:from>
    <xdr:to>
      <xdr:col>74</xdr:col>
      <xdr:colOff>31750</xdr:colOff>
      <xdr:row>79</xdr:row>
      <xdr:rowOff>120650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105427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149861</xdr:rowOff>
    </xdr:from>
    <xdr:to>
      <xdr:col>69</xdr:col>
      <xdr:colOff>92075</xdr:colOff>
      <xdr:row>79</xdr:row>
      <xdr:rowOff>69850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137161</xdr:rowOff>
    </xdr:from>
    <xdr:to>
      <xdr:col>69</xdr:col>
      <xdr:colOff>142875</xdr:colOff>
      <xdr:row>79</xdr:row>
      <xdr:rowOff>67311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51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52088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60961</xdr:rowOff>
    </xdr:from>
    <xdr:to>
      <xdr:col>65</xdr:col>
      <xdr:colOff>53975</xdr:colOff>
      <xdr:row>78</xdr:row>
      <xdr:rowOff>162561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4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202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34290</xdr:rowOff>
    </xdr:from>
    <xdr:to>
      <xdr:col>82</xdr:col>
      <xdr:colOff>158750</xdr:colOff>
      <xdr:row>75</xdr:row>
      <xdr:rowOff>135890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50817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76200</xdr:rowOff>
    </xdr:from>
    <xdr:to>
      <xdr:col>78</xdr:col>
      <xdr:colOff>120650</xdr:colOff>
      <xdr:row>79</xdr:row>
      <xdr:rowOff>6350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16527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21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129539</xdr:rowOff>
    </xdr:from>
    <xdr:to>
      <xdr:col>74</xdr:col>
      <xdr:colOff>31750</xdr:colOff>
      <xdr:row>79</xdr:row>
      <xdr:rowOff>59689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69866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99061</xdr:rowOff>
    </xdr:from>
    <xdr:to>
      <xdr:col>69</xdr:col>
      <xdr:colOff>142875</xdr:colOff>
      <xdr:row>79</xdr:row>
      <xdr:rowOff>29211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39388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6065</xdr:rowOff>
    </xdr:from>
    <xdr:to>
      <xdr:col>29</xdr:col>
      <xdr:colOff>127000</xdr:colOff>
      <xdr:row>19</xdr:row>
      <xdr:rowOff>89831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39640"/>
          <a:ext cx="0" cy="14553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61908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89831</xdr:rowOff>
    </xdr:from>
    <xdr:to>
      <xdr:col>30</xdr:col>
      <xdr:colOff>25400</xdr:colOff>
      <xdr:row>19</xdr:row>
      <xdr:rowOff>89831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50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92442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6065</xdr:rowOff>
    </xdr:from>
    <xdr:to>
      <xdr:col>30</xdr:col>
      <xdr:colOff>25400</xdr:colOff>
      <xdr:row>11</xdr:row>
      <xdr:rowOff>6065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396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63591</xdr:rowOff>
    </xdr:from>
    <xdr:to>
      <xdr:col>29</xdr:col>
      <xdr:colOff>127000</xdr:colOff>
      <xdr:row>17</xdr:row>
      <xdr:rowOff>104788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025866"/>
          <a:ext cx="647700" cy="41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47606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6669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31079</xdr:rowOff>
    </xdr:from>
    <xdr:to>
      <xdr:col>29</xdr:col>
      <xdr:colOff>177800</xdr:colOff>
      <xdr:row>16</xdr:row>
      <xdr:rowOff>132679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8219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63591</xdr:rowOff>
    </xdr:from>
    <xdr:to>
      <xdr:col>26</xdr:col>
      <xdr:colOff>50800</xdr:colOff>
      <xdr:row>17</xdr:row>
      <xdr:rowOff>157088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25866"/>
          <a:ext cx="698500" cy="93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119122</xdr:rowOff>
    </xdr:from>
    <xdr:to>
      <xdr:col>26</xdr:col>
      <xdr:colOff>101600</xdr:colOff>
      <xdr:row>16</xdr:row>
      <xdr:rowOff>49272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738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59449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507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157088</xdr:rowOff>
    </xdr:from>
    <xdr:to>
      <xdr:col>22</xdr:col>
      <xdr:colOff>114300</xdr:colOff>
      <xdr:row>18</xdr:row>
      <xdr:rowOff>9527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19363"/>
          <a:ext cx="698500" cy="23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167553</xdr:rowOff>
    </xdr:from>
    <xdr:to>
      <xdr:col>22</xdr:col>
      <xdr:colOff>165100</xdr:colOff>
      <xdr:row>16</xdr:row>
      <xdr:rowOff>97703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786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107880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55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9527</xdr:rowOff>
    </xdr:from>
    <xdr:to>
      <xdr:col>18</xdr:col>
      <xdr:colOff>177800</xdr:colOff>
      <xdr:row>18</xdr:row>
      <xdr:rowOff>45988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43252"/>
          <a:ext cx="698500" cy="364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22359</xdr:rowOff>
    </xdr:from>
    <xdr:to>
      <xdr:col>19</xdr:col>
      <xdr:colOff>38100</xdr:colOff>
      <xdr:row>16</xdr:row>
      <xdr:rowOff>123959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13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134136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58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40451</xdr:rowOff>
    </xdr:from>
    <xdr:to>
      <xdr:col>15</xdr:col>
      <xdr:colOff>101600</xdr:colOff>
      <xdr:row>16</xdr:row>
      <xdr:rowOff>142051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31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152228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600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53988</xdr:rowOff>
    </xdr:from>
    <xdr:to>
      <xdr:col>29</xdr:col>
      <xdr:colOff>177800</xdr:colOff>
      <xdr:row>17</xdr:row>
      <xdr:rowOff>155588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16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26065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88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12791</xdr:rowOff>
    </xdr:from>
    <xdr:to>
      <xdr:col>26</xdr:col>
      <xdr:colOff>101600</xdr:colOff>
      <xdr:row>17</xdr:row>
      <xdr:rowOff>114391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750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99168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0614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106288</xdr:rowOff>
    </xdr:from>
    <xdr:to>
      <xdr:col>22</xdr:col>
      <xdr:colOff>165100</xdr:colOff>
      <xdr:row>18</xdr:row>
      <xdr:rowOff>36438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685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21215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154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130177</xdr:rowOff>
    </xdr:from>
    <xdr:to>
      <xdr:col>19</xdr:col>
      <xdr:colOff>38100</xdr:colOff>
      <xdr:row>18</xdr:row>
      <xdr:rowOff>60327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924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45104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17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166638</xdr:rowOff>
    </xdr:from>
    <xdr:to>
      <xdr:col>15</xdr:col>
      <xdr:colOff>101600</xdr:colOff>
      <xdr:row>18</xdr:row>
      <xdr:rowOff>96788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28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81566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1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317786</xdr:rowOff>
    </xdr:from>
    <xdr:to>
      <xdr:col>29</xdr:col>
      <xdr:colOff>127000</xdr:colOff>
      <xdr:row>38</xdr:row>
      <xdr:rowOff>70555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242336"/>
          <a:ext cx="0" cy="12958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42632</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10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70555</xdr:rowOff>
    </xdr:from>
    <xdr:to>
      <xdr:col>30</xdr:col>
      <xdr:colOff>25400</xdr:colOff>
      <xdr:row>38</xdr:row>
      <xdr:rowOff>70555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381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61263</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85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317786</xdr:rowOff>
    </xdr:from>
    <xdr:to>
      <xdr:col>30</xdr:col>
      <xdr:colOff>25400</xdr:colOff>
      <xdr:row>33</xdr:row>
      <xdr:rowOff>317786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242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116522</xdr:rowOff>
    </xdr:from>
    <xdr:to>
      <xdr:col>29</xdr:col>
      <xdr:colOff>127000</xdr:colOff>
      <xdr:row>36</xdr:row>
      <xdr:rowOff>154775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069772"/>
          <a:ext cx="647700" cy="3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101299</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05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83877</xdr:rowOff>
    </xdr:from>
    <xdr:to>
      <xdr:col>29</xdr:col>
      <xdr:colOff>177800</xdr:colOff>
      <xdr:row>37</xdr:row>
      <xdr:rowOff>14027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371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25768</xdr:rowOff>
    </xdr:from>
    <xdr:to>
      <xdr:col>26</xdr:col>
      <xdr:colOff>50800</xdr:colOff>
      <xdr:row>36</xdr:row>
      <xdr:rowOff>154775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979018"/>
          <a:ext cx="698500" cy="129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75114</xdr:rowOff>
    </xdr:from>
    <xdr:to>
      <xdr:col>26</xdr:col>
      <xdr:colOff>101600</xdr:colOff>
      <xdr:row>37</xdr:row>
      <xdr:rowOff>5264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283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186891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97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25768</xdr:rowOff>
    </xdr:from>
    <xdr:to>
      <xdr:col>22</xdr:col>
      <xdr:colOff>114300</xdr:colOff>
      <xdr:row>36</xdr:row>
      <xdr:rowOff>105493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979018"/>
          <a:ext cx="698500" cy="7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62084</xdr:rowOff>
    </xdr:from>
    <xdr:to>
      <xdr:col>22</xdr:col>
      <xdr:colOff>165100</xdr:colOff>
      <xdr:row>36</xdr:row>
      <xdr:rowOff>163684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153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148461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01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105493</xdr:rowOff>
    </xdr:from>
    <xdr:to>
      <xdr:col>18</xdr:col>
      <xdr:colOff>177800</xdr:colOff>
      <xdr:row>37</xdr:row>
      <xdr:rowOff>44018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58743"/>
          <a:ext cx="698500" cy="1099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61570</xdr:rowOff>
    </xdr:from>
    <xdr:to>
      <xdr:col>19</xdr:col>
      <xdr:colOff>38100</xdr:colOff>
      <xdr:row>36</xdr:row>
      <xdr:rowOff>163170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14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147947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10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43091</xdr:rowOff>
    </xdr:from>
    <xdr:to>
      <xdr:col>15</xdr:col>
      <xdr:colOff>101600</xdr:colOff>
      <xdr:row>36</xdr:row>
      <xdr:rowOff>144691</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96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154868</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6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65722</xdr:rowOff>
    </xdr:from>
    <xdr:to>
      <xdr:col>29</xdr:col>
      <xdr:colOff>177800</xdr:colOff>
      <xdr:row>36</xdr:row>
      <xdr:rowOff>167322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18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253699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6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103975</xdr:rowOff>
    </xdr:from>
    <xdr:to>
      <xdr:col>26</xdr:col>
      <xdr:colOff>101600</xdr:colOff>
      <xdr:row>37</xdr:row>
      <xdr:rowOff>34125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57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18902</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43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317868</xdr:rowOff>
    </xdr:from>
    <xdr:to>
      <xdr:col>22</xdr:col>
      <xdr:colOff>165100</xdr:colOff>
      <xdr:row>36</xdr:row>
      <xdr:rowOff>76568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28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86745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69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54693</xdr:rowOff>
    </xdr:from>
    <xdr:to>
      <xdr:col>19</xdr:col>
      <xdr:colOff>38100</xdr:colOff>
      <xdr:row>36</xdr:row>
      <xdr:rowOff>156293</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07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166470</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77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164668</xdr:rowOff>
    </xdr:from>
    <xdr:to>
      <xdr:col>15</xdr:col>
      <xdr:colOff>101600</xdr:colOff>
      <xdr:row>37</xdr:row>
      <xdr:rowOff>94818</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117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79595</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204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47,414
46,648
276.85
32,105,748
31,029,216
698,763
15,823,035
32,134,986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52848</xdr:rowOff>
    </xdr:from>
    <xdr:to>
      <xdr:col>24</xdr:col>
      <xdr:colOff>62865</xdr:colOff>
      <xdr:row>39</xdr:row>
      <xdr:rowOff>42447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6348"/>
          <a:ext cx="1270" cy="153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46274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3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42447</xdr:rowOff>
    </xdr:from>
    <xdr:to>
      <xdr:col>24</xdr:col>
      <xdr:colOff>152400</xdr:colOff>
      <xdr:row>39</xdr:row>
      <xdr:rowOff>42447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2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170975</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1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52848</xdr:rowOff>
    </xdr:from>
    <xdr:to>
      <xdr:col>24</xdr:col>
      <xdr:colOff>152400</xdr:colOff>
      <xdr:row>30</xdr:row>
      <xdr:rowOff>52848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6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19375</xdr:rowOff>
    </xdr:from>
    <xdr:to>
      <xdr:col>24</xdr:col>
      <xdr:colOff>63500</xdr:colOff>
      <xdr:row>37</xdr:row>
      <xdr:rowOff>83448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63025"/>
          <a:ext cx="838200" cy="6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10654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11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159227</xdr:rowOff>
    </xdr:from>
    <xdr:to>
      <xdr:col>24</xdr:col>
      <xdr:colOff>114300</xdr:colOff>
      <xdr:row>36</xdr:row>
      <xdr:rowOff>89377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59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19375</xdr:rowOff>
    </xdr:from>
    <xdr:to>
      <xdr:col>19</xdr:col>
      <xdr:colOff>177800</xdr:colOff>
      <xdr:row>38</xdr:row>
      <xdr:rowOff>32062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63025"/>
          <a:ext cx="889000" cy="18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77846</xdr:rowOff>
    </xdr:from>
    <xdr:to>
      <xdr:col>20</xdr:col>
      <xdr:colOff>38100</xdr:colOff>
      <xdr:row>36</xdr:row>
      <xdr:rowOff>7996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7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24523</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5853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27506</xdr:rowOff>
    </xdr:from>
    <xdr:to>
      <xdr:col>15</xdr:col>
      <xdr:colOff>50800</xdr:colOff>
      <xdr:row>38</xdr:row>
      <xdr:rowOff>32062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42606"/>
          <a:ext cx="889000" cy="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62562</xdr:rowOff>
    </xdr:from>
    <xdr:to>
      <xdr:col>15</xdr:col>
      <xdr:colOff>101600</xdr:colOff>
      <xdr:row>36</xdr:row>
      <xdr:rowOff>164162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3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9239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0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24469</xdr:rowOff>
    </xdr:from>
    <xdr:to>
      <xdr:col>10</xdr:col>
      <xdr:colOff>114300</xdr:colOff>
      <xdr:row>38</xdr:row>
      <xdr:rowOff>27506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539569"/>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65811</xdr:rowOff>
    </xdr:from>
    <xdr:to>
      <xdr:col>10</xdr:col>
      <xdr:colOff>165100</xdr:colOff>
      <xdr:row>36</xdr:row>
      <xdr:rowOff>167411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3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12488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1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79985</xdr:rowOff>
    </xdr:from>
    <xdr:to>
      <xdr:col>6</xdr:col>
      <xdr:colOff>38100</xdr:colOff>
      <xdr:row>37</xdr:row>
      <xdr:rowOff>10135</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5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26662</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2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32648</xdr:rowOff>
    </xdr:from>
    <xdr:to>
      <xdr:col>24</xdr:col>
      <xdr:colOff>114300</xdr:colOff>
      <xdr:row>37</xdr:row>
      <xdr:rowOff>134248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7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11075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140025</xdr:rowOff>
    </xdr:from>
    <xdr:to>
      <xdr:col>20</xdr:col>
      <xdr:colOff>38100</xdr:colOff>
      <xdr:row>37</xdr:row>
      <xdr:rowOff>70175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1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61302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0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152712</xdr:rowOff>
    </xdr:from>
    <xdr:to>
      <xdr:col>15</xdr:col>
      <xdr:colOff>101600</xdr:colOff>
      <xdr:row>38</xdr:row>
      <xdr:rowOff>82862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96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73989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89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148156</xdr:rowOff>
    </xdr:from>
    <xdr:to>
      <xdr:col>10</xdr:col>
      <xdr:colOff>165100</xdr:colOff>
      <xdr:row>38</xdr:row>
      <xdr:rowOff>78307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918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69433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8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145119</xdr:rowOff>
    </xdr:from>
    <xdr:to>
      <xdr:col>6</xdr:col>
      <xdr:colOff>38100</xdr:colOff>
      <xdr:row>38</xdr:row>
      <xdr:rowOff>75270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887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66396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81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55499</xdr:rowOff>
    </xdr:from>
    <xdr:to>
      <xdr:col>24</xdr:col>
      <xdr:colOff>62865</xdr:colOff>
      <xdr:row>59</xdr:row>
      <xdr:rowOff>24029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99449"/>
          <a:ext cx="1270" cy="1340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27856</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4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24029</xdr:rowOff>
    </xdr:from>
    <xdr:to>
      <xdr:col>24</xdr:col>
      <xdr:colOff>152400</xdr:colOff>
      <xdr:row>59</xdr:row>
      <xdr:rowOff>24029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39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2176</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74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55499</xdr:rowOff>
    </xdr:from>
    <xdr:to>
      <xdr:col>24</xdr:col>
      <xdr:colOff>152400</xdr:colOff>
      <xdr:row>51</xdr:row>
      <xdr:rowOff>55499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99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88608</xdr:rowOff>
    </xdr:from>
    <xdr:to>
      <xdr:col>24</xdr:col>
      <xdr:colOff>63500</xdr:colOff>
      <xdr:row>57</xdr:row>
      <xdr:rowOff>167932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61258"/>
          <a:ext cx="8382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115358</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51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92481</xdr:rowOff>
    </xdr:from>
    <xdr:to>
      <xdr:col>24</xdr:col>
      <xdr:colOff>114300</xdr:colOff>
      <xdr:row>57</xdr:row>
      <xdr:rowOff>22631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88608</xdr:rowOff>
    </xdr:from>
    <xdr:to>
      <xdr:col>19</xdr:col>
      <xdr:colOff>177800</xdr:colOff>
      <xdr:row>58</xdr:row>
      <xdr:rowOff>94311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61258"/>
          <a:ext cx="889000" cy="177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117577</xdr:rowOff>
    </xdr:from>
    <xdr:to>
      <xdr:col>20</xdr:col>
      <xdr:colOff>38100</xdr:colOff>
      <xdr:row>57</xdr:row>
      <xdr:rowOff>47727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1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64254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9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94311</xdr:rowOff>
    </xdr:from>
    <xdr:to>
      <xdr:col>15</xdr:col>
      <xdr:colOff>50800</xdr:colOff>
      <xdr:row>58</xdr:row>
      <xdr:rowOff>101612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10038411"/>
          <a:ext cx="889000" cy="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160503</xdr:rowOff>
    </xdr:from>
    <xdr:to>
      <xdr:col>15</xdr:col>
      <xdr:colOff>101600</xdr:colOff>
      <xdr:row>57</xdr:row>
      <xdr:rowOff>90653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6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107180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3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279</xdr:rowOff>
    </xdr:from>
    <xdr:to>
      <xdr:col>10</xdr:col>
      <xdr:colOff>114300</xdr:colOff>
      <xdr:row>58</xdr:row>
      <xdr:rowOff>101612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430029"/>
          <a:ext cx="889000" cy="61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69418</xdr:rowOff>
    </xdr:from>
    <xdr:to>
      <xdr:col>10</xdr:col>
      <xdr:colOff>165100</xdr:colOff>
      <xdr:row>57</xdr:row>
      <xdr:rowOff>171018</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42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16095</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1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117208</xdr:rowOff>
    </xdr:from>
    <xdr:to>
      <xdr:col>6</xdr:col>
      <xdr:colOff>38100</xdr:colOff>
      <xdr:row>58</xdr:row>
      <xdr:rowOff>47358</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38485</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117132</xdr:rowOff>
    </xdr:from>
    <xdr:to>
      <xdr:col>24</xdr:col>
      <xdr:colOff>114300</xdr:colOff>
      <xdr:row>58</xdr:row>
      <xdr:rowOff>47282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95559</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86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37808</xdr:rowOff>
    </xdr:from>
    <xdr:to>
      <xdr:col>20</xdr:col>
      <xdr:colOff>38100</xdr:colOff>
      <xdr:row>57</xdr:row>
      <xdr:rowOff>139408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1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130535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43511</xdr:rowOff>
    </xdr:from>
    <xdr:to>
      <xdr:col>15</xdr:col>
      <xdr:colOff>101600</xdr:colOff>
      <xdr:row>58</xdr:row>
      <xdr:rowOff>145111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98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136238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1008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50812</xdr:rowOff>
    </xdr:from>
    <xdr:to>
      <xdr:col>10</xdr:col>
      <xdr:colOff>165100</xdr:colOff>
      <xdr:row>58</xdr:row>
      <xdr:rowOff>152412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9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143539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87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120929</xdr:rowOff>
    </xdr:from>
    <xdr:to>
      <xdr:col>6</xdr:col>
      <xdr:colOff>38100</xdr:colOff>
      <xdr:row>55</xdr:row>
      <xdr:rowOff>51079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37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67606</xdr:rowOff>
    </xdr:from>
    <xdr:ext cx="599010"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30795" y="915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54756</xdr:rowOff>
    </xdr:from>
    <xdr:to>
      <xdr:col>24</xdr:col>
      <xdr:colOff>62865</xdr:colOff>
      <xdr:row>79</xdr:row>
      <xdr:rowOff>18084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056256"/>
          <a:ext cx="1270" cy="1506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21911</xdr:rowOff>
    </xdr:from>
    <xdr:ext cx="469744"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18084</xdr:rowOff>
    </xdr:from>
    <xdr:to>
      <xdr:col>24</xdr:col>
      <xdr:colOff>152400</xdr:colOff>
      <xdr:row>79</xdr:row>
      <xdr:rowOff>18084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1433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831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54756</xdr:rowOff>
    </xdr:from>
    <xdr:to>
      <xdr:col>24</xdr:col>
      <xdr:colOff>152400</xdr:colOff>
      <xdr:row>70</xdr:row>
      <xdr:rowOff>54756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056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150825</xdr:rowOff>
    </xdr:from>
    <xdr:to>
      <xdr:col>24</xdr:col>
      <xdr:colOff>63500</xdr:colOff>
      <xdr:row>78</xdr:row>
      <xdr:rowOff>154160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23925"/>
          <a:ext cx="838200" cy="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163098</xdr:rowOff>
    </xdr:from>
    <xdr:ext cx="534377"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93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140221</xdr:rowOff>
    </xdr:from>
    <xdr:to>
      <xdr:col>24</xdr:col>
      <xdr:colOff>114300</xdr:colOff>
      <xdr:row>78</xdr:row>
      <xdr:rowOff>70371</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4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150825</xdr:rowOff>
    </xdr:from>
    <xdr:to>
      <xdr:col>19</xdr:col>
      <xdr:colOff>177800</xdr:colOff>
      <xdr:row>78</xdr:row>
      <xdr:rowOff>155817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23925"/>
          <a:ext cx="88900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155823</xdr:rowOff>
    </xdr:from>
    <xdr:to>
      <xdr:col>20</xdr:col>
      <xdr:colOff>38100</xdr:colOff>
      <xdr:row>78</xdr:row>
      <xdr:rowOff>85973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102500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155817</xdr:rowOff>
    </xdr:from>
    <xdr:to>
      <xdr:col>15</xdr:col>
      <xdr:colOff>50800</xdr:colOff>
      <xdr:row>78</xdr:row>
      <xdr:rowOff>157950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2891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37636</xdr:rowOff>
    </xdr:from>
    <xdr:to>
      <xdr:col>15</xdr:col>
      <xdr:colOff>101600</xdr:colOff>
      <xdr:row>78</xdr:row>
      <xdr:rowOff>139236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41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155763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8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157017</xdr:rowOff>
    </xdr:from>
    <xdr:to>
      <xdr:col>10</xdr:col>
      <xdr:colOff>114300</xdr:colOff>
      <xdr:row>78</xdr:row>
      <xdr:rowOff>157950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30117"/>
          <a:ext cx="889000" cy="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19234</xdr:rowOff>
    </xdr:from>
    <xdr:to>
      <xdr:col>10</xdr:col>
      <xdr:colOff>165100</xdr:colOff>
      <xdr:row>78</xdr:row>
      <xdr:rowOff>120834</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137361</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67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12528</xdr:rowOff>
    </xdr:from>
    <xdr:to>
      <xdr:col>6</xdr:col>
      <xdr:colOff>38100</xdr:colOff>
      <xdr:row>78</xdr:row>
      <xdr:rowOff>114128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130655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6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103360</xdr:rowOff>
    </xdr:from>
    <xdr:to>
      <xdr:col>24</xdr:col>
      <xdr:colOff>114300</xdr:colOff>
      <xdr:row>79</xdr:row>
      <xdr:rowOff>33510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18287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9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100025</xdr:rowOff>
    </xdr:from>
    <xdr:to>
      <xdr:col>20</xdr:col>
      <xdr:colOff>38100</xdr:colOff>
      <xdr:row>79</xdr:row>
      <xdr:rowOff>30175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21302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105017</xdr:rowOff>
    </xdr:from>
    <xdr:to>
      <xdr:col>15</xdr:col>
      <xdr:colOff>101600</xdr:colOff>
      <xdr:row>79</xdr:row>
      <xdr:rowOff>35167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7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26294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7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107150</xdr:rowOff>
    </xdr:from>
    <xdr:to>
      <xdr:col>10</xdr:col>
      <xdr:colOff>165100</xdr:colOff>
      <xdr:row>79</xdr:row>
      <xdr:rowOff>37300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8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28427</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7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106217</xdr:rowOff>
    </xdr:from>
    <xdr:to>
      <xdr:col>6</xdr:col>
      <xdr:colOff>38100</xdr:colOff>
      <xdr:row>79</xdr:row>
      <xdr:rowOff>36367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7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27494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7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114883</xdr:rowOff>
    </xdr:from>
    <xdr:to>
      <xdr:col>24</xdr:col>
      <xdr:colOff>62865</xdr:colOff>
      <xdr:row>98</xdr:row>
      <xdr:rowOff>157716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45383"/>
          <a:ext cx="1270" cy="141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161543</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63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157716</xdr:rowOff>
    </xdr:from>
    <xdr:to>
      <xdr:col>24</xdr:col>
      <xdr:colOff>152400</xdr:colOff>
      <xdr:row>98</xdr:row>
      <xdr:rowOff>157716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5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61560</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20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114883</xdr:rowOff>
    </xdr:from>
    <xdr:to>
      <xdr:col>24</xdr:col>
      <xdr:colOff>152400</xdr:colOff>
      <xdr:row>90</xdr:row>
      <xdr:rowOff>114883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45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80479</xdr:rowOff>
    </xdr:from>
    <xdr:to>
      <xdr:col>24</xdr:col>
      <xdr:colOff>63500</xdr:colOff>
      <xdr:row>93</xdr:row>
      <xdr:rowOff>80321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682429"/>
          <a:ext cx="838200" cy="34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124863</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41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146436</xdr:rowOff>
    </xdr:from>
    <xdr:to>
      <xdr:col>24</xdr:col>
      <xdr:colOff>114300</xdr:colOff>
      <xdr:row>95</xdr:row>
      <xdr:rowOff>76586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6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80321</xdr:rowOff>
    </xdr:from>
    <xdr:to>
      <xdr:col>19</xdr:col>
      <xdr:colOff>177800</xdr:colOff>
      <xdr:row>94</xdr:row>
      <xdr:rowOff>9984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025171"/>
          <a:ext cx="889000" cy="10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167867</xdr:rowOff>
    </xdr:from>
    <xdr:to>
      <xdr:col>20</xdr:col>
      <xdr:colOff>38100</xdr:colOff>
      <xdr:row>96</xdr:row>
      <xdr:rowOff>98017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5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89144</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4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9984</xdr:rowOff>
    </xdr:from>
    <xdr:to>
      <xdr:col>15</xdr:col>
      <xdr:colOff>50800</xdr:colOff>
      <xdr:row>94</xdr:row>
      <xdr:rowOff>97251</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6126284"/>
          <a:ext cx="889000" cy="8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166953</xdr:rowOff>
    </xdr:from>
    <xdr:to>
      <xdr:col>15</xdr:col>
      <xdr:colOff>101600</xdr:colOff>
      <xdr:row>96</xdr:row>
      <xdr:rowOff>97103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45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88230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82207</xdr:rowOff>
    </xdr:from>
    <xdr:to>
      <xdr:col>10</xdr:col>
      <xdr:colOff>114300</xdr:colOff>
      <xdr:row>94</xdr:row>
      <xdr:rowOff>97251</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a:off x="1130300" y="16198507"/>
          <a:ext cx="889000" cy="1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55310</xdr:rowOff>
    </xdr:from>
    <xdr:to>
      <xdr:col>10</xdr:col>
      <xdr:colOff>165100</xdr:colOff>
      <xdr:row>96</xdr:row>
      <xdr:rowOff>156910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1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148037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60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66869</xdr:rowOff>
    </xdr:from>
    <xdr:to>
      <xdr:col>6</xdr:col>
      <xdr:colOff>38100</xdr:colOff>
      <xdr:row>96</xdr:row>
      <xdr:rowOff>168469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52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159596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61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29679</xdr:rowOff>
    </xdr:from>
    <xdr:to>
      <xdr:col>24</xdr:col>
      <xdr:colOff>114300</xdr:colOff>
      <xdr:row>91</xdr:row>
      <xdr:rowOff>131279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63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52556</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483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29521</xdr:rowOff>
    </xdr:from>
    <xdr:to>
      <xdr:col>20</xdr:col>
      <xdr:colOff>38100</xdr:colOff>
      <xdr:row>93</xdr:row>
      <xdr:rowOff>131121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97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147648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74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130634</xdr:rowOff>
    </xdr:from>
    <xdr:to>
      <xdr:col>15</xdr:col>
      <xdr:colOff>101600</xdr:colOff>
      <xdr:row>94</xdr:row>
      <xdr:rowOff>60784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07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77311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85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46451</xdr:rowOff>
    </xdr:from>
    <xdr:to>
      <xdr:col>10</xdr:col>
      <xdr:colOff>165100</xdr:colOff>
      <xdr:row>94</xdr:row>
      <xdr:rowOff>148051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16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164578</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937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31407</xdr:rowOff>
    </xdr:from>
    <xdr:to>
      <xdr:col>6</xdr:col>
      <xdr:colOff>38100</xdr:colOff>
      <xdr:row>94</xdr:row>
      <xdr:rowOff>133007</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14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149534</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5922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44484</xdr:rowOff>
    </xdr:from>
    <xdr:to>
      <xdr:col>54</xdr:col>
      <xdr:colOff>189865</xdr:colOff>
      <xdr:row>39</xdr:row>
      <xdr:rowOff>7176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530884"/>
          <a:ext cx="1270" cy="116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11003</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697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7176</xdr:rowOff>
    </xdr:from>
    <xdr:to>
      <xdr:col>55</xdr:col>
      <xdr:colOff>88900</xdr:colOff>
      <xdr:row>39</xdr:row>
      <xdr:rowOff>7176</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693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162611</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306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44484</xdr:rowOff>
    </xdr:from>
    <xdr:to>
      <xdr:col>55</xdr:col>
      <xdr:colOff>88900</xdr:colOff>
      <xdr:row>32</xdr:row>
      <xdr:rowOff>44484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53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67206</xdr:rowOff>
    </xdr:from>
    <xdr:to>
      <xdr:col>55</xdr:col>
      <xdr:colOff>0</xdr:colOff>
      <xdr:row>37</xdr:row>
      <xdr:rowOff>40012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5382156"/>
          <a:ext cx="838200" cy="100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23995</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024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1118</xdr:rowOff>
    </xdr:from>
    <xdr:to>
      <xdr:col>55</xdr:col>
      <xdr:colOff>50800</xdr:colOff>
      <xdr:row>36</xdr:row>
      <xdr:rowOff>102718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173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67206</xdr:rowOff>
    </xdr:from>
    <xdr:to>
      <xdr:col>50</xdr:col>
      <xdr:colOff>114300</xdr:colOff>
      <xdr:row>37</xdr:row>
      <xdr:rowOff>106333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5382156"/>
          <a:ext cx="889000" cy="1067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87839</xdr:rowOff>
    </xdr:from>
    <xdr:to>
      <xdr:col>50</xdr:col>
      <xdr:colOff>165100</xdr:colOff>
      <xdr:row>31</xdr:row>
      <xdr:rowOff>17989</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5231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34516</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500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39034</xdr:rowOff>
    </xdr:from>
    <xdr:to>
      <xdr:col>45</xdr:col>
      <xdr:colOff>177800</xdr:colOff>
      <xdr:row>37</xdr:row>
      <xdr:rowOff>106333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211234"/>
          <a:ext cx="889000" cy="23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22707</xdr:rowOff>
    </xdr:from>
    <xdr:to>
      <xdr:col>46</xdr:col>
      <xdr:colOff>38100</xdr:colOff>
      <xdr:row>37</xdr:row>
      <xdr:rowOff>124307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36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140834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14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4616</xdr:rowOff>
    </xdr:from>
    <xdr:to>
      <xdr:col>41</xdr:col>
      <xdr:colOff>50800</xdr:colOff>
      <xdr:row>36</xdr:row>
      <xdr:rowOff>39034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6005366"/>
          <a:ext cx="889000" cy="20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78074</xdr:rowOff>
    </xdr:from>
    <xdr:to>
      <xdr:col>41</xdr:col>
      <xdr:colOff>101600</xdr:colOff>
      <xdr:row>38</xdr:row>
      <xdr:rowOff>8224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2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170801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51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89229</xdr:rowOff>
    </xdr:from>
    <xdr:to>
      <xdr:col>36</xdr:col>
      <xdr:colOff>165100</xdr:colOff>
      <xdr:row>38</xdr:row>
      <xdr:rowOff>19379</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3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10506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52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160662</xdr:rowOff>
    </xdr:from>
    <xdr:to>
      <xdr:col>55</xdr:col>
      <xdr:colOff>50800</xdr:colOff>
      <xdr:row>37</xdr:row>
      <xdr:rowOff>90812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3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139089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1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16406</xdr:rowOff>
    </xdr:from>
    <xdr:to>
      <xdr:col>50</xdr:col>
      <xdr:colOff>165100</xdr:colOff>
      <xdr:row>31</xdr:row>
      <xdr:rowOff>118006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3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109133</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5424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55533</xdr:rowOff>
    </xdr:from>
    <xdr:to>
      <xdr:col>46</xdr:col>
      <xdr:colOff>38100</xdr:colOff>
      <xdr:row>37</xdr:row>
      <xdr:rowOff>157133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9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148261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9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159684</xdr:rowOff>
    </xdr:from>
    <xdr:to>
      <xdr:col>41</xdr:col>
      <xdr:colOff>101600</xdr:colOff>
      <xdr:row>36</xdr:row>
      <xdr:rowOff>89834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16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106361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93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125266</xdr:rowOff>
    </xdr:from>
    <xdr:to>
      <xdr:col>36</xdr:col>
      <xdr:colOff>165100</xdr:colOff>
      <xdr:row>35</xdr:row>
      <xdr:rowOff>55416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95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71943</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729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74732</xdr:rowOff>
    </xdr:from>
    <xdr:to>
      <xdr:col>54</xdr:col>
      <xdr:colOff>189865</xdr:colOff>
      <xdr:row>57</xdr:row>
      <xdr:rowOff>115324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647232"/>
          <a:ext cx="1270" cy="1240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119151</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989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115324</xdr:rowOff>
    </xdr:from>
    <xdr:to>
      <xdr:col>55</xdr:col>
      <xdr:colOff>88900</xdr:colOff>
      <xdr:row>57</xdr:row>
      <xdr:rowOff>115324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988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21409</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422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74732</xdr:rowOff>
    </xdr:from>
    <xdr:to>
      <xdr:col>55</xdr:col>
      <xdr:colOff>88900</xdr:colOff>
      <xdr:row>50</xdr:row>
      <xdr:rowOff>74732</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647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12484</xdr:rowOff>
    </xdr:from>
    <xdr:to>
      <xdr:col>55</xdr:col>
      <xdr:colOff>0</xdr:colOff>
      <xdr:row>56</xdr:row>
      <xdr:rowOff>35275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613684"/>
          <a:ext cx="838200" cy="2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165734</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252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142857</xdr:rowOff>
    </xdr:from>
    <xdr:to>
      <xdr:col>55</xdr:col>
      <xdr:colOff>50800</xdr:colOff>
      <xdr:row>55</xdr:row>
      <xdr:rowOff>73007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40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94323</xdr:rowOff>
    </xdr:from>
    <xdr:to>
      <xdr:col>50</xdr:col>
      <xdr:colOff>114300</xdr:colOff>
      <xdr:row>56</xdr:row>
      <xdr:rowOff>12484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524073"/>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145044</xdr:rowOff>
    </xdr:from>
    <xdr:to>
      <xdr:col>50</xdr:col>
      <xdr:colOff>165100</xdr:colOff>
      <xdr:row>55</xdr:row>
      <xdr:rowOff>75194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40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91721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17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94323</xdr:rowOff>
    </xdr:from>
    <xdr:to>
      <xdr:col>45</xdr:col>
      <xdr:colOff>177800</xdr:colOff>
      <xdr:row>55</xdr:row>
      <xdr:rowOff>133848</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524073"/>
          <a:ext cx="889000" cy="3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134003</xdr:rowOff>
    </xdr:from>
    <xdr:to>
      <xdr:col>46</xdr:col>
      <xdr:colOff>38100</xdr:colOff>
      <xdr:row>55</xdr:row>
      <xdr:rowOff>64153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39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80680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16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3058</xdr:rowOff>
    </xdr:from>
    <xdr:to>
      <xdr:col>41</xdr:col>
      <xdr:colOff>50800</xdr:colOff>
      <xdr:row>55</xdr:row>
      <xdr:rowOff>133848</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432808"/>
          <a:ext cx="889000" cy="13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30431</xdr:rowOff>
    </xdr:from>
    <xdr:to>
      <xdr:col>41</xdr:col>
      <xdr:colOff>101600</xdr:colOff>
      <xdr:row>55</xdr:row>
      <xdr:rowOff>132031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46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148558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23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1514</xdr:rowOff>
    </xdr:from>
    <xdr:to>
      <xdr:col>36</xdr:col>
      <xdr:colOff>165100</xdr:colOff>
      <xdr:row>55</xdr:row>
      <xdr:rowOff>103114</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43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94241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2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155925</xdr:rowOff>
    </xdr:from>
    <xdr:to>
      <xdr:col>55</xdr:col>
      <xdr:colOff>50800</xdr:colOff>
      <xdr:row>56</xdr:row>
      <xdr:rowOff>86075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58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134352</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56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133134</xdr:rowOff>
    </xdr:from>
    <xdr:to>
      <xdr:col>50</xdr:col>
      <xdr:colOff>165100</xdr:colOff>
      <xdr:row>56</xdr:row>
      <xdr:rowOff>63284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5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54411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65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43523</xdr:rowOff>
    </xdr:from>
    <xdr:to>
      <xdr:col>46</xdr:col>
      <xdr:colOff>38100</xdr:colOff>
      <xdr:row>55</xdr:row>
      <xdr:rowOff>145123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47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136250</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56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83048</xdr:rowOff>
    </xdr:from>
    <xdr:to>
      <xdr:col>41</xdr:col>
      <xdr:colOff>101600</xdr:colOff>
      <xdr:row>56</xdr:row>
      <xdr:rowOff>13198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51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4325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60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123708</xdr:rowOff>
    </xdr:from>
    <xdr:to>
      <xdr:col>36</xdr:col>
      <xdr:colOff>165100</xdr:colOff>
      <xdr:row>55</xdr:row>
      <xdr:rowOff>53858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38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70385</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15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164509</xdr:rowOff>
    </xdr:from>
    <xdr:to>
      <xdr:col>54</xdr:col>
      <xdr:colOff>189865</xdr:colOff>
      <xdr:row>79</xdr:row>
      <xdr:rowOff>89550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166009"/>
          <a:ext cx="1270" cy="1468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93377</xdr:rowOff>
    </xdr:from>
    <xdr:ext cx="378565"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637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89550</xdr:rowOff>
    </xdr:from>
    <xdr:to>
      <xdr:col>55</xdr:col>
      <xdr:colOff>88900</xdr:colOff>
      <xdr:row>79</xdr:row>
      <xdr:rowOff>89550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63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111186</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941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164509</xdr:rowOff>
    </xdr:from>
    <xdr:to>
      <xdr:col>55</xdr:col>
      <xdr:colOff>88900</xdr:colOff>
      <xdr:row>70</xdr:row>
      <xdr:rowOff>164509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166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20490</xdr:rowOff>
    </xdr:from>
    <xdr:to>
      <xdr:col>55</xdr:col>
      <xdr:colOff>0</xdr:colOff>
      <xdr:row>79</xdr:row>
      <xdr:rowOff>77967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565040"/>
          <a:ext cx="838200" cy="5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116045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46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93168</xdr:rowOff>
    </xdr:from>
    <xdr:to>
      <xdr:col>55</xdr:col>
      <xdr:colOff>50800</xdr:colOff>
      <xdr:row>78</xdr:row>
      <xdr:rowOff>23318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9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77967</xdr:rowOff>
    </xdr:from>
    <xdr:to>
      <xdr:col>50</xdr:col>
      <xdr:colOff>114300</xdr:colOff>
      <xdr:row>79</xdr:row>
      <xdr:rowOff>89712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622517"/>
          <a:ext cx="889000" cy="1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99654</xdr:rowOff>
    </xdr:from>
    <xdr:to>
      <xdr:col>50</xdr:col>
      <xdr:colOff>165100</xdr:colOff>
      <xdr:row>78</xdr:row>
      <xdr:rowOff>29804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46331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16430</xdr:rowOff>
    </xdr:from>
    <xdr:to>
      <xdr:col>45</xdr:col>
      <xdr:colOff>177800</xdr:colOff>
      <xdr:row>79</xdr:row>
      <xdr:rowOff>89712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60980"/>
          <a:ext cx="889000" cy="7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107820</xdr:rowOff>
    </xdr:from>
    <xdr:to>
      <xdr:col>46</xdr:col>
      <xdr:colOff>38100</xdr:colOff>
      <xdr:row>78</xdr:row>
      <xdr:rowOff>37970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0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54497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08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82463</xdr:rowOff>
    </xdr:from>
    <xdr:to>
      <xdr:col>41</xdr:col>
      <xdr:colOff>50800</xdr:colOff>
      <xdr:row>79</xdr:row>
      <xdr:rowOff>16430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455563"/>
          <a:ext cx="889000" cy="10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123941</xdr:rowOff>
    </xdr:from>
    <xdr:to>
      <xdr:col>41</xdr:col>
      <xdr:colOff>101600</xdr:colOff>
      <xdr:row>78</xdr:row>
      <xdr:rowOff>54091</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70618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10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96934</xdr:rowOff>
    </xdr:from>
    <xdr:to>
      <xdr:col>36</xdr:col>
      <xdr:colOff>165100</xdr:colOff>
      <xdr:row>78</xdr:row>
      <xdr:rowOff>27084</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9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43611</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07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141140</xdr:rowOff>
    </xdr:from>
    <xdr:to>
      <xdr:col>55</xdr:col>
      <xdr:colOff>50800</xdr:colOff>
      <xdr:row>79</xdr:row>
      <xdr:rowOff>71290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1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56067</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2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27167</xdr:rowOff>
    </xdr:from>
    <xdr:to>
      <xdr:col>50</xdr:col>
      <xdr:colOff>165100</xdr:colOff>
      <xdr:row>79</xdr:row>
      <xdr:rowOff>128767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7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119894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664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38912</xdr:rowOff>
    </xdr:from>
    <xdr:to>
      <xdr:col>46</xdr:col>
      <xdr:colOff>38100</xdr:colOff>
      <xdr:row>79</xdr:row>
      <xdr:rowOff>140512</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83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131639</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61017" y="1367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137080</xdr:rowOff>
    </xdr:from>
    <xdr:to>
      <xdr:col>41</xdr:col>
      <xdr:colOff>101600</xdr:colOff>
      <xdr:row>79</xdr:row>
      <xdr:rowOff>67230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1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58357</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60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31663</xdr:rowOff>
    </xdr:from>
    <xdr:to>
      <xdr:col>36</xdr:col>
      <xdr:colOff>165100</xdr:colOff>
      <xdr:row>78</xdr:row>
      <xdr:rowOff>133263</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0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124390</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49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53355</xdr:rowOff>
    </xdr:from>
    <xdr:to>
      <xdr:col>54</xdr:col>
      <xdr:colOff>189865</xdr:colOff>
      <xdr:row>98</xdr:row>
      <xdr:rowOff>113488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83855"/>
          <a:ext cx="1270" cy="143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117315</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113488</xdr:rowOff>
    </xdr:from>
    <xdr:to>
      <xdr:col>55</xdr:col>
      <xdr:colOff>88900</xdr:colOff>
      <xdr:row>98</xdr:row>
      <xdr:rowOff>113488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5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59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53355</xdr:rowOff>
    </xdr:from>
    <xdr:to>
      <xdr:col>55</xdr:col>
      <xdr:colOff>88900</xdr:colOff>
      <xdr:row>90</xdr:row>
      <xdr:rowOff>53355</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8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38092</xdr:rowOff>
    </xdr:from>
    <xdr:to>
      <xdr:col>55</xdr:col>
      <xdr:colOff>0</xdr:colOff>
      <xdr:row>96</xdr:row>
      <xdr:rowOff>42709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497292"/>
          <a:ext cx="8382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142341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43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163914</xdr:rowOff>
    </xdr:from>
    <xdr:to>
      <xdr:col>55</xdr:col>
      <xdr:colOff>50800</xdr:colOff>
      <xdr:row>96</xdr:row>
      <xdr:rowOff>94064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5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78729</xdr:rowOff>
    </xdr:from>
    <xdr:to>
      <xdr:col>50</xdr:col>
      <xdr:colOff>114300</xdr:colOff>
      <xdr:row>96</xdr:row>
      <xdr:rowOff>38092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366479"/>
          <a:ext cx="889000" cy="13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9130</xdr:rowOff>
    </xdr:from>
    <xdr:to>
      <xdr:col>50</xdr:col>
      <xdr:colOff>165100</xdr:colOff>
      <xdr:row>96</xdr:row>
      <xdr:rowOff>110730</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101857</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5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78729</xdr:rowOff>
    </xdr:from>
    <xdr:to>
      <xdr:col>45</xdr:col>
      <xdr:colOff>177800</xdr:colOff>
      <xdr:row>95</xdr:row>
      <xdr:rowOff>127944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7861300" y="16366479"/>
          <a:ext cx="889000" cy="4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162999</xdr:rowOff>
    </xdr:from>
    <xdr:to>
      <xdr:col>46</xdr:col>
      <xdr:colOff>38100</xdr:colOff>
      <xdr:row>96</xdr:row>
      <xdr:rowOff>93149</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5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84276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54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51112</xdr:rowOff>
    </xdr:from>
    <xdr:to>
      <xdr:col>41</xdr:col>
      <xdr:colOff>50800</xdr:colOff>
      <xdr:row>95</xdr:row>
      <xdr:rowOff>127944</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338862"/>
          <a:ext cx="889000" cy="7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78625</xdr:rowOff>
    </xdr:from>
    <xdr:to>
      <xdr:col>41</xdr:col>
      <xdr:colOff>101600</xdr:colOff>
      <xdr:row>97</xdr:row>
      <xdr:rowOff>8775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171352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30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66846</xdr:rowOff>
    </xdr:from>
    <xdr:to>
      <xdr:col>36</xdr:col>
      <xdr:colOff>165100</xdr:colOff>
      <xdr:row>96</xdr:row>
      <xdr:rowOff>168446</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159573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618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163359</xdr:rowOff>
    </xdr:from>
    <xdr:to>
      <xdr:col>55</xdr:col>
      <xdr:colOff>50800</xdr:colOff>
      <xdr:row>96</xdr:row>
      <xdr:rowOff>93509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45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14786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30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158742</xdr:rowOff>
    </xdr:from>
    <xdr:to>
      <xdr:col>50</xdr:col>
      <xdr:colOff>165100</xdr:colOff>
      <xdr:row>96</xdr:row>
      <xdr:rowOff>88892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44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105419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22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27929</xdr:rowOff>
    </xdr:from>
    <xdr:to>
      <xdr:col>46</xdr:col>
      <xdr:colOff>38100</xdr:colOff>
      <xdr:row>95</xdr:row>
      <xdr:rowOff>129529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31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146056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09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77144</xdr:rowOff>
    </xdr:from>
    <xdr:to>
      <xdr:col>41</xdr:col>
      <xdr:colOff>101600</xdr:colOff>
      <xdr:row>96</xdr:row>
      <xdr:rowOff>7294</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3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23821</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14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312</xdr:rowOff>
    </xdr:from>
    <xdr:to>
      <xdr:col>36</xdr:col>
      <xdr:colOff>165100</xdr:colOff>
      <xdr:row>95</xdr:row>
      <xdr:rowOff>101912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2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118439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06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41128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84628"/>
          <a:ext cx="1269" cy="147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159255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5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41128</xdr:rowOff>
    </xdr:from>
    <xdr:to>
      <xdr:col>86</xdr:col>
      <xdr:colOff>25400</xdr:colOff>
      <xdr:row>30</xdr:row>
      <xdr:rowOff>41128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84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34773</xdr:rowOff>
    </xdr:from>
    <xdr:to>
      <xdr:col>85</xdr:col>
      <xdr:colOff>127000</xdr:colOff>
      <xdr:row>37</xdr:row>
      <xdr:rowOff>119674</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378423"/>
          <a:ext cx="838200" cy="8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45437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217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22560</xdr:rowOff>
    </xdr:from>
    <xdr:to>
      <xdr:col>85</xdr:col>
      <xdr:colOff>177800</xdr:colOff>
      <xdr:row>37</xdr:row>
      <xdr:rowOff>124160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36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34773</xdr:rowOff>
    </xdr:from>
    <xdr:to>
      <xdr:col>81</xdr:col>
      <xdr:colOff>50800</xdr:colOff>
      <xdr:row>38</xdr:row>
      <xdr:rowOff>53106</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4592300" y="6378423"/>
          <a:ext cx="889000" cy="18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10719</xdr:rowOff>
    </xdr:from>
    <xdr:to>
      <xdr:col>81</xdr:col>
      <xdr:colOff>101600</xdr:colOff>
      <xdr:row>36</xdr:row>
      <xdr:rowOff>112319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18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128846</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595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41036</xdr:rowOff>
    </xdr:from>
    <xdr:to>
      <xdr:col>76</xdr:col>
      <xdr:colOff>114300</xdr:colOff>
      <xdr:row>38</xdr:row>
      <xdr:rowOff>53106</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384686"/>
          <a:ext cx="889000" cy="18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140701</xdr:rowOff>
    </xdr:from>
    <xdr:to>
      <xdr:col>76</xdr:col>
      <xdr:colOff>165100</xdr:colOff>
      <xdr:row>36</xdr:row>
      <xdr:rowOff>70851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1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87378</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59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51049</xdr:rowOff>
    </xdr:from>
    <xdr:to>
      <xdr:col>71</xdr:col>
      <xdr:colOff>177800</xdr:colOff>
      <xdr:row>37</xdr:row>
      <xdr:rowOff>41036</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223249"/>
          <a:ext cx="889000" cy="16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15291</xdr:rowOff>
    </xdr:from>
    <xdr:to>
      <xdr:col>72</xdr:col>
      <xdr:colOff>38100</xdr:colOff>
      <xdr:row>36</xdr:row>
      <xdr:rowOff>116891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18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133418</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5962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16434</xdr:rowOff>
    </xdr:from>
    <xdr:to>
      <xdr:col>67</xdr:col>
      <xdr:colOff>101600</xdr:colOff>
      <xdr:row>37</xdr:row>
      <xdr:rowOff>118034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36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109161</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45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68874</xdr:rowOff>
    </xdr:from>
    <xdr:to>
      <xdr:col>85</xdr:col>
      <xdr:colOff>177800</xdr:colOff>
      <xdr:row>37</xdr:row>
      <xdr:rowOff>170475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4125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47301</xdr:rowOff>
    </xdr:from>
    <xdr:ext cx="469744"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39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155423</xdr:rowOff>
    </xdr:from>
    <xdr:to>
      <xdr:col>81</xdr:col>
      <xdr:colOff>101600</xdr:colOff>
      <xdr:row>37</xdr:row>
      <xdr:rowOff>85573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32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76700</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246428" y="6420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2306</xdr:rowOff>
    </xdr:from>
    <xdr:to>
      <xdr:col>76</xdr:col>
      <xdr:colOff>165100</xdr:colOff>
      <xdr:row>38</xdr:row>
      <xdr:rowOff>103906</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51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95033</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357428" y="661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161686</xdr:rowOff>
    </xdr:from>
    <xdr:to>
      <xdr:col>72</xdr:col>
      <xdr:colOff>38100</xdr:colOff>
      <xdr:row>37</xdr:row>
      <xdr:rowOff>91836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33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82963</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468428" y="642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249</xdr:rowOff>
    </xdr:from>
    <xdr:to>
      <xdr:col>67</xdr:col>
      <xdr:colOff>101600</xdr:colOff>
      <xdr:row>36</xdr:row>
      <xdr:rowOff>101849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17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118376</xdr:rowOff>
    </xdr:from>
    <xdr:ext cx="469744"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579428" y="594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68</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850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公債費グラフ枠">
          <a:extLst>
            <a:ext uri="{FF2B5EF4-FFF2-40B4-BE49-F238E27FC236}">
              <a16:creationId xmlns:a16="http://schemas.microsoft.com/office/drawing/2014/main" id="{00000000-0008-0000-06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99123</xdr:rowOff>
    </xdr:from>
    <xdr:to>
      <xdr:col>85</xdr:col>
      <xdr:colOff>126364</xdr:colOff>
      <xdr:row>78</xdr:row>
      <xdr:rowOff>135714</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6317595" y="12100623"/>
          <a:ext cx="1269" cy="1408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139541</xdr:rowOff>
    </xdr:from>
    <xdr:ext cx="534377" cy="259045"/>
    <xdr:sp macro="" textlink="">
      <xdr:nvSpPr>
        <xdr:cNvPr id="635" name="公債費最小値テキスト">
          <a:extLst>
            <a:ext uri="{FF2B5EF4-FFF2-40B4-BE49-F238E27FC236}">
              <a16:creationId xmlns:a16="http://schemas.microsoft.com/office/drawing/2014/main" id="{00000000-0008-0000-0600-00007B020000}"/>
            </a:ext>
          </a:extLst>
        </xdr:cNvPr>
        <xdr:cNvSpPr txBox="1"/>
      </xdr:nvSpPr>
      <xdr:spPr>
        <a:xfrm>
          <a:off x="16370300" y="1351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135714</xdr:rowOff>
    </xdr:from>
    <xdr:to>
      <xdr:col>86</xdr:col>
      <xdr:colOff>25400</xdr:colOff>
      <xdr:row>78</xdr:row>
      <xdr:rowOff>135714</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350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45800</xdr:rowOff>
    </xdr:from>
    <xdr:ext cx="599010" cy="259045"/>
    <xdr:sp macro="" textlink="">
      <xdr:nvSpPr>
        <xdr:cNvPr id="637" name="公債費最大値テキスト">
          <a:extLst>
            <a:ext uri="{FF2B5EF4-FFF2-40B4-BE49-F238E27FC236}">
              <a16:creationId xmlns:a16="http://schemas.microsoft.com/office/drawing/2014/main" id="{00000000-0008-0000-0600-00007D020000}"/>
            </a:ext>
          </a:extLst>
        </xdr:cNvPr>
        <xdr:cNvSpPr txBox="1"/>
      </xdr:nvSpPr>
      <xdr:spPr>
        <a:xfrm>
          <a:off x="16370300" y="11875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99123</xdr:rowOff>
    </xdr:from>
    <xdr:to>
      <xdr:col>86</xdr:col>
      <xdr:colOff>25400</xdr:colOff>
      <xdr:row>70</xdr:row>
      <xdr:rowOff>99123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6230600" y="12100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26200</xdr:rowOff>
    </xdr:from>
    <xdr:to>
      <xdr:col>85</xdr:col>
      <xdr:colOff>127000</xdr:colOff>
      <xdr:row>75</xdr:row>
      <xdr:rowOff>65505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5481300" y="12884950"/>
          <a:ext cx="8382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49568</xdr:rowOff>
    </xdr:from>
    <xdr:ext cx="534377" cy="259045"/>
    <xdr:sp macro="" textlink="">
      <xdr:nvSpPr>
        <xdr:cNvPr id="640" name="公債費平均値テキスト">
          <a:extLst>
            <a:ext uri="{FF2B5EF4-FFF2-40B4-BE49-F238E27FC236}">
              <a16:creationId xmlns:a16="http://schemas.microsoft.com/office/drawing/2014/main" id="{00000000-0008-0000-0600-000080020000}"/>
            </a:ext>
          </a:extLst>
        </xdr:cNvPr>
        <xdr:cNvSpPr txBox="1"/>
      </xdr:nvSpPr>
      <xdr:spPr>
        <a:xfrm>
          <a:off x="16370300" y="12908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71141</xdr:rowOff>
    </xdr:from>
    <xdr:to>
      <xdr:col>85</xdr:col>
      <xdr:colOff>177800</xdr:colOff>
      <xdr:row>76</xdr:row>
      <xdr:rowOff>1290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6268700" y="1292989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45103</xdr:rowOff>
    </xdr:from>
    <xdr:to>
      <xdr:col>81</xdr:col>
      <xdr:colOff>50800</xdr:colOff>
      <xdr:row>75</xdr:row>
      <xdr:rowOff>65505</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4592300" y="12903853"/>
          <a:ext cx="889000" cy="2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52981</xdr:rowOff>
    </xdr:from>
    <xdr:to>
      <xdr:col>81</xdr:col>
      <xdr:colOff>101600</xdr:colOff>
      <xdr:row>75</xdr:row>
      <xdr:rowOff>154581</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5430500" y="1291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145708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00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45103</xdr:rowOff>
    </xdr:from>
    <xdr:to>
      <xdr:col>76</xdr:col>
      <xdr:colOff>114300</xdr:colOff>
      <xdr:row>75</xdr:row>
      <xdr:rowOff>171261</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3703300" y="12903853"/>
          <a:ext cx="889000" cy="12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72084</xdr:rowOff>
    </xdr:from>
    <xdr:to>
      <xdr:col>76</xdr:col>
      <xdr:colOff>165100</xdr:colOff>
      <xdr:row>76</xdr:row>
      <xdr:rowOff>2234</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4541500" y="1293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164811</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02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171261</xdr:rowOff>
    </xdr:from>
    <xdr:to>
      <xdr:col>71</xdr:col>
      <xdr:colOff>177800</xdr:colOff>
      <xdr:row>76</xdr:row>
      <xdr:rowOff>85908</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flipV="1">
          <a:off x="12814300" y="13030011"/>
          <a:ext cx="889000" cy="8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62697</xdr:rowOff>
    </xdr:from>
    <xdr:to>
      <xdr:col>72</xdr:col>
      <xdr:colOff>38100</xdr:colOff>
      <xdr:row>75</xdr:row>
      <xdr:rowOff>164297</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3652500" y="1292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9374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269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59482</xdr:rowOff>
    </xdr:from>
    <xdr:to>
      <xdr:col>67</xdr:col>
      <xdr:colOff>101600</xdr:colOff>
      <xdr:row>75</xdr:row>
      <xdr:rowOff>161082</xdr:rowOff>
    </xdr:to>
    <xdr:sp macro="" textlink="">
      <xdr:nvSpPr>
        <xdr:cNvPr id="651" name="フローチャート: 判断 650">
          <a:extLst>
            <a:ext uri="{FF2B5EF4-FFF2-40B4-BE49-F238E27FC236}">
              <a16:creationId xmlns:a16="http://schemas.microsoft.com/office/drawing/2014/main" id="{00000000-0008-0000-0600-00008B020000}"/>
            </a:ext>
          </a:extLst>
        </xdr:cNvPr>
        <xdr:cNvSpPr/>
      </xdr:nvSpPr>
      <xdr:spPr>
        <a:xfrm>
          <a:off x="12763500" y="1291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6159</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269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146850</xdr:rowOff>
    </xdr:from>
    <xdr:to>
      <xdr:col>85</xdr:col>
      <xdr:colOff>177800</xdr:colOff>
      <xdr:row>75</xdr:row>
      <xdr:rowOff>77000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6268700" y="1283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169727</xdr:rowOff>
    </xdr:from>
    <xdr:ext cx="534377" cy="259045"/>
    <xdr:sp macro="" textlink="">
      <xdr:nvSpPr>
        <xdr:cNvPr id="659" name="公債費該当値テキスト">
          <a:extLst>
            <a:ext uri="{FF2B5EF4-FFF2-40B4-BE49-F238E27FC236}">
              <a16:creationId xmlns:a16="http://schemas.microsoft.com/office/drawing/2014/main" id="{00000000-0008-0000-0600-000093020000}"/>
            </a:ext>
          </a:extLst>
        </xdr:cNvPr>
        <xdr:cNvSpPr txBox="1"/>
      </xdr:nvSpPr>
      <xdr:spPr>
        <a:xfrm>
          <a:off x="16370300" y="1268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14705</xdr:rowOff>
    </xdr:from>
    <xdr:to>
      <xdr:col>81</xdr:col>
      <xdr:colOff>101600</xdr:colOff>
      <xdr:row>75</xdr:row>
      <xdr:rowOff>116305</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5430500" y="1287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132832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5214111" y="1264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165753</xdr:rowOff>
    </xdr:from>
    <xdr:to>
      <xdr:col>76</xdr:col>
      <xdr:colOff>165100</xdr:colOff>
      <xdr:row>75</xdr:row>
      <xdr:rowOff>95903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4541500" y="1285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112430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4325111" y="1262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120461</xdr:rowOff>
    </xdr:from>
    <xdr:to>
      <xdr:col>72</xdr:col>
      <xdr:colOff>38100</xdr:colOff>
      <xdr:row>76</xdr:row>
      <xdr:rowOff>50611</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3652500" y="1297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41738</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3436111" y="1307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35108</xdr:rowOff>
    </xdr:from>
    <xdr:to>
      <xdr:col>67</xdr:col>
      <xdr:colOff>101600</xdr:colOff>
      <xdr:row>76</xdr:row>
      <xdr:rowOff>136708</xdr:rowOff>
    </xdr:to>
    <xdr:sp macro="" textlink="">
      <xdr:nvSpPr>
        <xdr:cNvPr id="666" name="楕円 665">
          <a:extLst>
            <a:ext uri="{FF2B5EF4-FFF2-40B4-BE49-F238E27FC236}">
              <a16:creationId xmlns:a16="http://schemas.microsoft.com/office/drawing/2014/main" id="{00000000-0008-0000-0600-00009A020000}"/>
            </a:ext>
          </a:extLst>
        </xdr:cNvPr>
        <xdr:cNvSpPr/>
      </xdr:nvSpPr>
      <xdr:spPr>
        <a:xfrm>
          <a:off x="12763500" y="1306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127835</xdr:rowOff>
    </xdr:from>
    <xdr:ext cx="534377"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547111" y="1315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0" name="積立金グラフ枠">
          <a:extLst>
            <a:ext uri="{FF2B5EF4-FFF2-40B4-BE49-F238E27FC236}">
              <a16:creationId xmlns:a16="http://schemas.microsoft.com/office/drawing/2014/main" id="{00000000-0008-0000-0600-0000B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136931</xdr:rowOff>
    </xdr:from>
    <xdr:to>
      <xdr:col>85</xdr:col>
      <xdr:colOff>126364</xdr:colOff>
      <xdr:row>98</xdr:row>
      <xdr:rowOff>95390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6317595" y="15567431"/>
          <a:ext cx="1269" cy="133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99217</xdr:rowOff>
    </xdr:from>
    <xdr:ext cx="469744" cy="259045"/>
    <xdr:sp macro="" textlink="">
      <xdr:nvSpPr>
        <xdr:cNvPr id="692" name="積立金最小値テキスト">
          <a:extLst>
            <a:ext uri="{FF2B5EF4-FFF2-40B4-BE49-F238E27FC236}">
              <a16:creationId xmlns:a16="http://schemas.microsoft.com/office/drawing/2014/main" id="{00000000-0008-0000-0600-0000B4020000}"/>
            </a:ext>
          </a:extLst>
        </xdr:cNvPr>
        <xdr:cNvSpPr txBox="1"/>
      </xdr:nvSpPr>
      <xdr:spPr>
        <a:xfrm>
          <a:off x="16370300" y="16901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95390</xdr:rowOff>
    </xdr:from>
    <xdr:to>
      <xdr:col>86</xdr:col>
      <xdr:colOff>25400</xdr:colOff>
      <xdr:row>98</xdr:row>
      <xdr:rowOff>95390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689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83608</xdr:rowOff>
    </xdr:from>
    <xdr:ext cx="599010" cy="259045"/>
    <xdr:sp macro="" textlink="">
      <xdr:nvSpPr>
        <xdr:cNvPr id="694" name="積立金最大値テキスト">
          <a:extLst>
            <a:ext uri="{FF2B5EF4-FFF2-40B4-BE49-F238E27FC236}">
              <a16:creationId xmlns:a16="http://schemas.microsoft.com/office/drawing/2014/main" id="{00000000-0008-0000-0600-0000B6020000}"/>
            </a:ext>
          </a:extLst>
        </xdr:cNvPr>
        <xdr:cNvSpPr txBox="1"/>
      </xdr:nvSpPr>
      <xdr:spPr>
        <a:xfrm>
          <a:off x="16370300" y="1534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136931</xdr:rowOff>
    </xdr:from>
    <xdr:to>
      <xdr:col>86</xdr:col>
      <xdr:colOff>25400</xdr:colOff>
      <xdr:row>90</xdr:row>
      <xdr:rowOff>136931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6230600" y="15567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102388</xdr:rowOff>
    </xdr:from>
    <xdr:to>
      <xdr:col>85</xdr:col>
      <xdr:colOff>127000</xdr:colOff>
      <xdr:row>98</xdr:row>
      <xdr:rowOff>153415</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5481300" y="16390138"/>
          <a:ext cx="838200" cy="565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102849</xdr:rowOff>
    </xdr:from>
    <xdr:ext cx="534377" cy="259045"/>
    <xdr:sp macro="" textlink="">
      <xdr:nvSpPr>
        <xdr:cNvPr id="697" name="積立金平均値テキスト">
          <a:extLst>
            <a:ext uri="{FF2B5EF4-FFF2-40B4-BE49-F238E27FC236}">
              <a16:creationId xmlns:a16="http://schemas.microsoft.com/office/drawing/2014/main" id="{00000000-0008-0000-0600-0000B9020000}"/>
            </a:ext>
          </a:extLst>
        </xdr:cNvPr>
        <xdr:cNvSpPr txBox="1"/>
      </xdr:nvSpPr>
      <xdr:spPr>
        <a:xfrm>
          <a:off x="16370300" y="16390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124422</xdr:rowOff>
    </xdr:from>
    <xdr:to>
      <xdr:col>85</xdr:col>
      <xdr:colOff>177800</xdr:colOff>
      <xdr:row>96</xdr:row>
      <xdr:rowOff>54572</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6268700" y="16412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153415</xdr:rowOff>
    </xdr:from>
    <xdr:to>
      <xdr:col>81</xdr:col>
      <xdr:colOff>50800</xdr:colOff>
      <xdr:row>99</xdr:row>
      <xdr:rowOff>16638</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4592300" y="16955515"/>
          <a:ext cx="889000" cy="3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105029</xdr:rowOff>
    </xdr:from>
    <xdr:to>
      <xdr:col>81</xdr:col>
      <xdr:colOff>101600</xdr:colOff>
      <xdr:row>97</xdr:row>
      <xdr:rowOff>35179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5430500" y="1656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51706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33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144526</xdr:rowOff>
    </xdr:from>
    <xdr:to>
      <xdr:col>76</xdr:col>
      <xdr:colOff>114300</xdr:colOff>
      <xdr:row>99</xdr:row>
      <xdr:rowOff>16638</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a:off x="13703300" y="16946626"/>
          <a:ext cx="889000" cy="4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12536</xdr:rowOff>
    </xdr:from>
    <xdr:to>
      <xdr:col>76</xdr:col>
      <xdr:colOff>165100</xdr:colOff>
      <xdr:row>97</xdr:row>
      <xdr:rowOff>114136</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4541500" y="16643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130663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418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41275</xdr:rowOff>
    </xdr:from>
    <xdr:to>
      <xdr:col>71</xdr:col>
      <xdr:colOff>177800</xdr:colOff>
      <xdr:row>98</xdr:row>
      <xdr:rowOff>144526</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2814300" y="16843375"/>
          <a:ext cx="889000" cy="10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62954</xdr:rowOff>
    </xdr:from>
    <xdr:to>
      <xdr:col>72</xdr:col>
      <xdr:colOff>38100</xdr:colOff>
      <xdr:row>97</xdr:row>
      <xdr:rowOff>164554</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3652500" y="1669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9631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468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79808</xdr:rowOff>
    </xdr:from>
    <xdr:to>
      <xdr:col>67</xdr:col>
      <xdr:colOff>101600</xdr:colOff>
      <xdr:row>98</xdr:row>
      <xdr:rowOff>9958</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12763500" y="1671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26485</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48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51588</xdr:rowOff>
    </xdr:from>
    <xdr:to>
      <xdr:col>85</xdr:col>
      <xdr:colOff>177800</xdr:colOff>
      <xdr:row>95</xdr:row>
      <xdr:rowOff>153188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6268700" y="1633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74465</xdr:rowOff>
    </xdr:from>
    <xdr:ext cx="534377" cy="259045"/>
    <xdr:sp macro="" textlink="">
      <xdr:nvSpPr>
        <xdr:cNvPr id="716" name="積立金該当値テキスト">
          <a:extLst>
            <a:ext uri="{FF2B5EF4-FFF2-40B4-BE49-F238E27FC236}">
              <a16:creationId xmlns:a16="http://schemas.microsoft.com/office/drawing/2014/main" id="{00000000-0008-0000-0600-0000CC020000}"/>
            </a:ext>
          </a:extLst>
        </xdr:cNvPr>
        <xdr:cNvSpPr txBox="1"/>
      </xdr:nvSpPr>
      <xdr:spPr>
        <a:xfrm>
          <a:off x="16370300" y="16190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102615</xdr:rowOff>
    </xdr:from>
    <xdr:to>
      <xdr:col>81</xdr:col>
      <xdr:colOff>101600</xdr:colOff>
      <xdr:row>99</xdr:row>
      <xdr:rowOff>32765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5430500" y="1690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23892</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5246428" y="16997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137288</xdr:rowOff>
    </xdr:from>
    <xdr:to>
      <xdr:col>76</xdr:col>
      <xdr:colOff>165100</xdr:colOff>
      <xdr:row>99</xdr:row>
      <xdr:rowOff>67438</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4541500" y="1693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58565</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4357428" y="1703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93726</xdr:rowOff>
    </xdr:from>
    <xdr:to>
      <xdr:col>72</xdr:col>
      <xdr:colOff>38100</xdr:colOff>
      <xdr:row>99</xdr:row>
      <xdr:rowOff>23876</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3652500" y="1689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15003</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3468428" y="1698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161925</xdr:rowOff>
    </xdr:from>
    <xdr:to>
      <xdr:col>67</xdr:col>
      <xdr:colOff>101600</xdr:colOff>
      <xdr:row>98</xdr:row>
      <xdr:rowOff>92075</xdr:rowOff>
    </xdr:to>
    <xdr:sp macro="" textlink="">
      <xdr:nvSpPr>
        <xdr:cNvPr id="723" name="楕円 722">
          <a:extLst>
            <a:ext uri="{FF2B5EF4-FFF2-40B4-BE49-F238E27FC236}">
              <a16:creationId xmlns:a16="http://schemas.microsoft.com/office/drawing/2014/main" id="{00000000-0008-0000-0600-0000D3020000}"/>
            </a:ext>
          </a:extLst>
        </xdr:cNvPr>
        <xdr:cNvSpPr/>
      </xdr:nvSpPr>
      <xdr:spPr>
        <a:xfrm>
          <a:off x="12763500" y="167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83202</xdr:rowOff>
    </xdr:from>
    <xdr:ext cx="534377"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2547111" y="1688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16542</xdr:rowOff>
    </xdr:from>
    <xdr:to>
      <xdr:col>116</xdr:col>
      <xdr:colOff>62864</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331492"/>
          <a:ext cx="1269" cy="120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134669</xdr:rowOff>
    </xdr:from>
    <xdr:ext cx="534377"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10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16542</xdr:rowOff>
    </xdr:from>
    <xdr:to>
      <xdr:col>116</xdr:col>
      <xdr:colOff>152400</xdr:colOff>
      <xdr:row>31</xdr:row>
      <xdr:rowOff>16542</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33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18542</xdr:rowOff>
    </xdr:from>
    <xdr:to>
      <xdr:col>116</xdr:col>
      <xdr:colOff>63500</xdr:colOff>
      <xdr:row>37</xdr:row>
      <xdr:rowOff>22942</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1323300" y="6362192"/>
          <a:ext cx="838200" cy="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48741</xdr:rowOff>
    </xdr:from>
    <xdr:ext cx="469744"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049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25864</xdr:rowOff>
    </xdr:from>
    <xdr:to>
      <xdr:col>116</xdr:col>
      <xdr:colOff>114300</xdr:colOff>
      <xdr:row>36</xdr:row>
      <xdr:rowOff>127464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19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18542</xdr:rowOff>
    </xdr:from>
    <xdr:to>
      <xdr:col>111</xdr:col>
      <xdr:colOff>177800</xdr:colOff>
      <xdr:row>38</xdr:row>
      <xdr:rowOff>25400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20434300" y="6362192"/>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93815</xdr:rowOff>
    </xdr:from>
    <xdr:to>
      <xdr:col>112</xdr:col>
      <xdr:colOff>38100</xdr:colOff>
      <xdr:row>37</xdr:row>
      <xdr:rowOff>23965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26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40492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04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1175</xdr:rowOff>
    </xdr:from>
    <xdr:to>
      <xdr:col>107</xdr:col>
      <xdr:colOff>101600</xdr:colOff>
      <xdr:row>37</xdr:row>
      <xdr:rowOff>102775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34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119302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12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10662</xdr:rowOff>
    </xdr:from>
    <xdr:to>
      <xdr:col>102</xdr:col>
      <xdr:colOff>165100</xdr:colOff>
      <xdr:row>37</xdr:row>
      <xdr:rowOff>112262</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35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128789</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12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22092</xdr:rowOff>
    </xdr:from>
    <xdr:to>
      <xdr:col>98</xdr:col>
      <xdr:colOff>38100</xdr:colOff>
      <xdr:row>37</xdr:row>
      <xdr:rowOff>123692</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36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140219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14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143592</xdr:rowOff>
    </xdr:from>
    <xdr:to>
      <xdr:col>116</xdr:col>
      <xdr:colOff>114300</xdr:colOff>
      <xdr:row>37</xdr:row>
      <xdr:rowOff>73742</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631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122019</xdr:rowOff>
    </xdr:from>
    <xdr:ext cx="469744"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629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139192</xdr:rowOff>
    </xdr:from>
    <xdr:to>
      <xdr:col>112</xdr:col>
      <xdr:colOff>38100</xdr:colOff>
      <xdr:row>37</xdr:row>
      <xdr:rowOff>69342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631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60469</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088428" y="6404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127081</xdr:rowOff>
    </xdr:from>
    <xdr:to>
      <xdr:col>116</xdr:col>
      <xdr:colOff>62864</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699581"/>
          <a:ext cx="1269" cy="1384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73758</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47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127081</xdr:rowOff>
    </xdr:from>
    <xdr:to>
      <xdr:col>116</xdr:col>
      <xdr:colOff>152400</xdr:colOff>
      <xdr:row>50</xdr:row>
      <xdr:rowOff>127081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699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81361</xdr:rowOff>
    </xdr:from>
    <xdr:to>
      <xdr:col>116</xdr:col>
      <xdr:colOff>63500</xdr:colOff>
      <xdr:row>58</xdr:row>
      <xdr:rowOff>86116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025461"/>
          <a:ext cx="838200" cy="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102633</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532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79756</xdr:rowOff>
    </xdr:from>
    <xdr:to>
      <xdr:col>116</xdr:col>
      <xdr:colOff>114300</xdr:colOff>
      <xdr:row>57</xdr:row>
      <xdr:rowOff>9906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680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77246</xdr:rowOff>
    </xdr:from>
    <xdr:to>
      <xdr:col>111</xdr:col>
      <xdr:colOff>177800</xdr:colOff>
      <xdr:row>58</xdr:row>
      <xdr:rowOff>81361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021346"/>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28275</xdr:rowOff>
    </xdr:from>
    <xdr:to>
      <xdr:col>112</xdr:col>
      <xdr:colOff>38100</xdr:colOff>
      <xdr:row>55</xdr:row>
      <xdr:rowOff>129875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4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53</xdr:row>
      <xdr:rowOff>146402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23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63164</xdr:rowOff>
    </xdr:from>
    <xdr:to>
      <xdr:col>107</xdr:col>
      <xdr:colOff>50800</xdr:colOff>
      <xdr:row>58</xdr:row>
      <xdr:rowOff>77246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007264"/>
          <a:ext cx="889000" cy="1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102616</xdr:rowOff>
    </xdr:from>
    <xdr:to>
      <xdr:col>107</xdr:col>
      <xdr:colOff>101600</xdr:colOff>
      <xdr:row>56</xdr:row>
      <xdr:rowOff>32766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53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49293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30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54478</xdr:rowOff>
    </xdr:from>
    <xdr:to>
      <xdr:col>102</xdr:col>
      <xdr:colOff>114300</xdr:colOff>
      <xdr:row>58</xdr:row>
      <xdr:rowOff>63164</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9998578"/>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92375</xdr:rowOff>
    </xdr:from>
    <xdr:to>
      <xdr:col>102</xdr:col>
      <xdr:colOff>165100</xdr:colOff>
      <xdr:row>56</xdr:row>
      <xdr:rowOff>22525</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52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39052</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29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111211</xdr:rowOff>
    </xdr:from>
    <xdr:to>
      <xdr:col>98</xdr:col>
      <xdr:colOff>38100</xdr:colOff>
      <xdr:row>56</xdr:row>
      <xdr:rowOff>41361</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5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57888</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316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35316</xdr:rowOff>
    </xdr:from>
    <xdr:to>
      <xdr:col>116</xdr:col>
      <xdr:colOff>114300</xdr:colOff>
      <xdr:row>58</xdr:row>
      <xdr:rowOff>136916</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997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121693</xdr:rowOff>
    </xdr:from>
    <xdr:ext cx="378565"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894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30561</xdr:rowOff>
    </xdr:from>
    <xdr:to>
      <xdr:col>112</xdr:col>
      <xdr:colOff>38100</xdr:colOff>
      <xdr:row>58</xdr:row>
      <xdr:rowOff>132161</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997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123288</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067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26446</xdr:rowOff>
    </xdr:from>
    <xdr:to>
      <xdr:col>107</xdr:col>
      <xdr:colOff>101600</xdr:colOff>
      <xdr:row>58</xdr:row>
      <xdr:rowOff>128046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997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119173</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06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12364</xdr:rowOff>
    </xdr:from>
    <xdr:to>
      <xdr:col>102</xdr:col>
      <xdr:colOff>165100</xdr:colOff>
      <xdr:row>58</xdr:row>
      <xdr:rowOff>113964</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95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105091</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56017" y="1004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3678</xdr:rowOff>
    </xdr:from>
    <xdr:to>
      <xdr:col>98</xdr:col>
      <xdr:colOff>38100</xdr:colOff>
      <xdr:row>58</xdr:row>
      <xdr:rowOff>105278</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99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96405</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67017" y="10040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116794</xdr:rowOff>
    </xdr:from>
    <xdr:to>
      <xdr:col>116</xdr:col>
      <xdr:colOff>62864</xdr:colOff>
      <xdr:row>78</xdr:row>
      <xdr:rowOff>52763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18294"/>
          <a:ext cx="1269" cy="130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56590</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52763</xdr:rowOff>
    </xdr:from>
    <xdr:to>
      <xdr:col>116</xdr:col>
      <xdr:colOff>152400</xdr:colOff>
      <xdr:row>78</xdr:row>
      <xdr:rowOff>52763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2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63471</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89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116794</xdr:rowOff>
    </xdr:from>
    <xdr:to>
      <xdr:col>116</xdr:col>
      <xdr:colOff>152400</xdr:colOff>
      <xdr:row>70</xdr:row>
      <xdr:rowOff>116794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18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133573</xdr:rowOff>
    </xdr:from>
    <xdr:to>
      <xdr:col>116</xdr:col>
      <xdr:colOff>63500</xdr:colOff>
      <xdr:row>74</xdr:row>
      <xdr:rowOff>152227</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1323300" y="12820873"/>
          <a:ext cx="8382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108315</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7956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129888</xdr:rowOff>
    </xdr:from>
    <xdr:to>
      <xdr:col>116</xdr:col>
      <xdr:colOff>114300</xdr:colOff>
      <xdr:row>75</xdr:row>
      <xdr:rowOff>60038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81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131814</xdr:rowOff>
    </xdr:from>
    <xdr:to>
      <xdr:col>111</xdr:col>
      <xdr:colOff>177800</xdr:colOff>
      <xdr:row>74</xdr:row>
      <xdr:rowOff>152227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0434300" y="12476214"/>
          <a:ext cx="889000" cy="36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13645</xdr:rowOff>
    </xdr:from>
    <xdr:to>
      <xdr:col>112</xdr:col>
      <xdr:colOff>38100</xdr:colOff>
      <xdr:row>74</xdr:row>
      <xdr:rowOff>115245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7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131772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47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131814</xdr:rowOff>
    </xdr:from>
    <xdr:to>
      <xdr:col>107</xdr:col>
      <xdr:colOff>50800</xdr:colOff>
      <xdr:row>73</xdr:row>
      <xdr:rowOff>10198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9545300" y="12476214"/>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11222</xdr:rowOff>
    </xdr:from>
    <xdr:to>
      <xdr:col>107</xdr:col>
      <xdr:colOff>101600</xdr:colOff>
      <xdr:row>73</xdr:row>
      <xdr:rowOff>112822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52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103949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61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10198</xdr:rowOff>
    </xdr:from>
    <xdr:to>
      <xdr:col>102</xdr:col>
      <xdr:colOff>114300</xdr:colOff>
      <xdr:row>73</xdr:row>
      <xdr:rowOff>42111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2526048"/>
          <a:ext cx="889000" cy="3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152771</xdr:rowOff>
    </xdr:from>
    <xdr:to>
      <xdr:col>102</xdr:col>
      <xdr:colOff>165100</xdr:colOff>
      <xdr:row>73</xdr:row>
      <xdr:rowOff>82921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497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74048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58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131442</xdr:rowOff>
    </xdr:from>
    <xdr:to>
      <xdr:col>98</xdr:col>
      <xdr:colOff>38100</xdr:colOff>
      <xdr:row>73</xdr:row>
      <xdr:rowOff>61592</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475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78119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251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82773</xdr:rowOff>
    </xdr:from>
    <xdr:to>
      <xdr:col>116</xdr:col>
      <xdr:colOff>114300</xdr:colOff>
      <xdr:row>75</xdr:row>
      <xdr:rowOff>12923</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77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105650</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62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101427</xdr:rowOff>
    </xdr:from>
    <xdr:to>
      <xdr:col>112</xdr:col>
      <xdr:colOff>38100</xdr:colOff>
      <xdr:row>75</xdr:row>
      <xdr:rowOff>31577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78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22704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88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81014</xdr:rowOff>
    </xdr:from>
    <xdr:to>
      <xdr:col>107</xdr:col>
      <xdr:colOff>101600</xdr:colOff>
      <xdr:row>73</xdr:row>
      <xdr:rowOff>11164</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42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27691</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20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130848</xdr:rowOff>
    </xdr:from>
    <xdr:to>
      <xdr:col>102</xdr:col>
      <xdr:colOff>165100</xdr:colOff>
      <xdr:row>73</xdr:row>
      <xdr:rowOff>60998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4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77525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25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162761</xdr:rowOff>
    </xdr:from>
    <xdr:to>
      <xdr:col>98</xdr:col>
      <xdr:colOff>38100</xdr:colOff>
      <xdr:row>73</xdr:row>
      <xdr:rowOff>92911</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5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84038</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59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91</xdr:row>
      <xdr:rowOff>54611</xdr:rowOff>
    </xdr:from>
    <xdr:to>
      <xdr:col>112</xdr:col>
      <xdr:colOff>38100</xdr:colOff>
      <xdr:row>91</xdr:row>
      <xdr:rowOff>156211</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565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90</xdr:row>
      <xdr:rowOff>1288</xdr:rowOff>
    </xdr:from>
    <xdr:ext cx="313932"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66333" y="154317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89</xdr:row>
      <xdr:rowOff>168911</xdr:rowOff>
    </xdr:from>
    <xdr:to>
      <xdr:col>107</xdr:col>
      <xdr:colOff>101600</xdr:colOff>
      <xdr:row>90</xdr:row>
      <xdr:rowOff>99061</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5427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88</xdr:row>
      <xdr:rowOff>115588</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77333" y="15203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123189</xdr:rowOff>
    </xdr:from>
    <xdr:to>
      <xdr:col>102</xdr:col>
      <xdr:colOff>165100</xdr:colOff>
      <xdr:row>90</xdr:row>
      <xdr:rowOff>53339</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69866</xdr:rowOff>
    </xdr:from>
    <xdr:ext cx="313932"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88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66039</xdr:rowOff>
    </xdr:from>
    <xdr:to>
      <xdr:col>98</xdr:col>
      <xdr:colOff>38100</xdr:colOff>
      <xdr:row>90</xdr:row>
      <xdr:rowOff>167639</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549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89</xdr:row>
      <xdr:rowOff>12716</xdr:rowOff>
    </xdr:from>
    <xdr:ext cx="313932"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99333" y="152717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・歳出決算総額は、住民一人当たり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654,432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円となっている。主な構成項目である扶助費は、類似団体平均を上回る</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160,145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円となっており、自立支援給付事業に係る経費が増加傾向にあることに加え、国庫を財源とした子育て世帯給付金や非課税世帯等給付金等の新型コロナウイルス感染症対策に係る給付金事業等により、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％の増となった。上昇傾向が続く高齢化率に新型コロナウイルス感染症や世界情勢、物価高騰等による経済状況の悪化も加わり、今後も増加が懸念される。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補助費等については、特別定額給付金事業や、新型コロナウイルス感染症対策地方創生臨時交付金を活用した新型コロナウイルス感染症対策事業等を実施した前年度と比較し、大幅な減となっている。引き続き、行財政改革により整理合理化を図るとともに、廃止や縮減も含めた補助金の見直し等により、補助費の増加に歯止めをかけるよう努め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・普通建設事業費については、産地パワーアップ事業や畜産競争力強化対策緊急整備事業の完了等により、前年度と比較して</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・災害復旧事業費については、令和２年度７月豪雨に係る災害復旧事業を実施した前年度と比較し、</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30.7%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・積立金については、土地開発基金の取り崩しを財源とした積み立て（財政調整基金：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793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百万円、公共施設等総合管理基金へ</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百万円）やふるさと納税を財源とした積み立て（「がんばるふるさと菊池応援基金：</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百万円）を行ったこと等により、前年度と比較して大幅な増となった。</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47,414
46,648
276.85
32,105,748
31,029,216
698,763
15,823,035
32,134,986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10.4
13.7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160084</xdr:rowOff>
    </xdr:from>
    <xdr:to>
      <xdr:col>24</xdr:col>
      <xdr:colOff>62865</xdr:colOff>
      <xdr:row>38</xdr:row>
      <xdr:rowOff>6541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584"/>
          <a:ext cx="1270" cy="1218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10368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6541</xdr:rowOff>
    </xdr:from>
    <xdr:to>
      <xdr:col>24</xdr:col>
      <xdr:colOff>152400</xdr:colOff>
      <xdr:row>38</xdr:row>
      <xdr:rowOff>6541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2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106761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160084</xdr:rowOff>
    </xdr:from>
    <xdr:to>
      <xdr:col>24</xdr:col>
      <xdr:colOff>152400</xdr:colOff>
      <xdr:row>30</xdr:row>
      <xdr:rowOff>160084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1016</xdr:rowOff>
    </xdr:from>
    <xdr:to>
      <xdr:col>24</xdr:col>
      <xdr:colOff>63500</xdr:colOff>
      <xdr:row>37</xdr:row>
      <xdr:rowOff>9970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44666"/>
          <a:ext cx="8382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146638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5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123761</xdr:rowOff>
    </xdr:from>
    <xdr:to>
      <xdr:col>24</xdr:col>
      <xdr:colOff>114300</xdr:colOff>
      <xdr:row>36</xdr:row>
      <xdr:rowOff>53911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151511</xdr:rowOff>
    </xdr:from>
    <xdr:to>
      <xdr:col>19</xdr:col>
      <xdr:colOff>177800</xdr:colOff>
      <xdr:row>37</xdr:row>
      <xdr:rowOff>9970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23711"/>
          <a:ext cx="889000" cy="2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125666</xdr:rowOff>
    </xdr:from>
    <xdr:to>
      <xdr:col>20</xdr:col>
      <xdr:colOff>38100</xdr:colOff>
      <xdr:row>36</xdr:row>
      <xdr:rowOff>55816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72343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144843</xdr:rowOff>
    </xdr:from>
    <xdr:to>
      <xdr:col>15</xdr:col>
      <xdr:colOff>50800</xdr:colOff>
      <xdr:row>36</xdr:row>
      <xdr:rowOff>151511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17043"/>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86233</xdr:rowOff>
    </xdr:from>
    <xdr:to>
      <xdr:col>15</xdr:col>
      <xdr:colOff>101600</xdr:colOff>
      <xdr:row>36</xdr:row>
      <xdr:rowOff>16383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32910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144843</xdr:rowOff>
    </xdr:from>
    <xdr:to>
      <xdr:col>10</xdr:col>
      <xdr:colOff>114300</xdr:colOff>
      <xdr:row>36</xdr:row>
      <xdr:rowOff>164846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17043"/>
          <a:ext cx="889000" cy="2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81280</xdr:rowOff>
    </xdr:from>
    <xdr:to>
      <xdr:col>10</xdr:col>
      <xdr:colOff>165100</xdr:colOff>
      <xdr:row>36</xdr:row>
      <xdr:rowOff>11430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27957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86614</xdr:rowOff>
    </xdr:from>
    <xdr:to>
      <xdr:col>6</xdr:col>
      <xdr:colOff>38100</xdr:colOff>
      <xdr:row>36</xdr:row>
      <xdr:rowOff>16764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33291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121666</xdr:rowOff>
    </xdr:from>
    <xdr:to>
      <xdr:col>24</xdr:col>
      <xdr:colOff>114300</xdr:colOff>
      <xdr:row>37</xdr:row>
      <xdr:rowOff>51816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9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100093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130620</xdr:rowOff>
    </xdr:from>
    <xdr:to>
      <xdr:col>20</xdr:col>
      <xdr:colOff>38100</xdr:colOff>
      <xdr:row>37</xdr:row>
      <xdr:rowOff>60770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0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51897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100711</xdr:rowOff>
    </xdr:from>
    <xdr:to>
      <xdr:col>15</xdr:col>
      <xdr:colOff>101600</xdr:colOff>
      <xdr:row>37</xdr:row>
      <xdr:rowOff>30861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21988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5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94043</xdr:rowOff>
    </xdr:from>
    <xdr:to>
      <xdr:col>10</xdr:col>
      <xdr:colOff>165100</xdr:colOff>
      <xdr:row>37</xdr:row>
      <xdr:rowOff>24193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15320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58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114046</xdr:rowOff>
    </xdr:from>
    <xdr:to>
      <xdr:col>6</xdr:col>
      <xdr:colOff>38100</xdr:colOff>
      <xdr:row>37</xdr:row>
      <xdr:rowOff>44196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35323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7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11510</xdr:rowOff>
    </xdr:from>
    <xdr:to>
      <xdr:col>24</xdr:col>
      <xdr:colOff>62865</xdr:colOff>
      <xdr:row>57</xdr:row>
      <xdr:rowOff>74929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5460"/>
          <a:ext cx="1270" cy="1092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78756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5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74929</xdr:rowOff>
    </xdr:from>
    <xdr:to>
      <xdr:col>24</xdr:col>
      <xdr:colOff>152400</xdr:colOff>
      <xdr:row>57</xdr:row>
      <xdr:rowOff>74929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47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129637</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3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290,538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11510</xdr:rowOff>
    </xdr:from>
    <xdr:to>
      <xdr:col>24</xdr:col>
      <xdr:colOff>152400</xdr:colOff>
      <xdr:row>51</xdr:row>
      <xdr:rowOff>11510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64705</xdr:rowOff>
    </xdr:from>
    <xdr:to>
      <xdr:col>24</xdr:col>
      <xdr:colOff>63500</xdr:colOff>
      <xdr:row>55</xdr:row>
      <xdr:rowOff>154815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323005"/>
          <a:ext cx="838200" cy="26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60328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186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37451</xdr:rowOff>
    </xdr:from>
    <xdr:to>
      <xdr:col>24</xdr:col>
      <xdr:colOff>114300</xdr:colOff>
      <xdr:row>55</xdr:row>
      <xdr:rowOff>139051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64705</xdr:rowOff>
    </xdr:from>
    <xdr:to>
      <xdr:col>19</xdr:col>
      <xdr:colOff>177800</xdr:colOff>
      <xdr:row>57</xdr:row>
      <xdr:rowOff>23521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323005"/>
          <a:ext cx="889000" cy="47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52</xdr:row>
      <xdr:rowOff>154211</xdr:rowOff>
    </xdr:from>
    <xdr:to>
      <xdr:col>20</xdr:col>
      <xdr:colOff>38100</xdr:colOff>
      <xdr:row>53</xdr:row>
      <xdr:rowOff>84361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0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100888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8844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4222</xdr:rowOff>
    </xdr:from>
    <xdr:to>
      <xdr:col>15</xdr:col>
      <xdr:colOff>50800</xdr:colOff>
      <xdr:row>57</xdr:row>
      <xdr:rowOff>23521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776872"/>
          <a:ext cx="889000" cy="1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138749</xdr:rowOff>
    </xdr:from>
    <xdr:to>
      <xdr:col>15</xdr:col>
      <xdr:colOff>101600</xdr:colOff>
      <xdr:row>56</xdr:row>
      <xdr:rowOff>68899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68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85426</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34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112556</xdr:rowOff>
    </xdr:from>
    <xdr:to>
      <xdr:col>10</xdr:col>
      <xdr:colOff>114300</xdr:colOff>
      <xdr:row>57</xdr:row>
      <xdr:rowOff>4222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713756"/>
          <a:ext cx="889000" cy="63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23356</xdr:rowOff>
    </xdr:from>
    <xdr:to>
      <xdr:col>10</xdr:col>
      <xdr:colOff>165100</xdr:colOff>
      <xdr:row>56</xdr:row>
      <xdr:rowOff>124956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2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141483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9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26565</xdr:rowOff>
    </xdr:from>
    <xdr:to>
      <xdr:col>6</xdr:col>
      <xdr:colOff>38100</xdr:colOff>
      <xdr:row>56</xdr:row>
      <xdr:rowOff>128165</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2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144692</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0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104015</xdr:rowOff>
    </xdr:from>
    <xdr:to>
      <xdr:col>24</xdr:col>
      <xdr:colOff>114300</xdr:colOff>
      <xdr:row>56</xdr:row>
      <xdr:rowOff>34165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53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82442</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51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13905</xdr:rowOff>
    </xdr:from>
    <xdr:to>
      <xdr:col>20</xdr:col>
      <xdr:colOff>38100</xdr:colOff>
      <xdr:row>54</xdr:row>
      <xdr:rowOff>115505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27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106632</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36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144171</xdr:rowOff>
    </xdr:from>
    <xdr:to>
      <xdr:col>15</xdr:col>
      <xdr:colOff>101600</xdr:colOff>
      <xdr:row>57</xdr:row>
      <xdr:rowOff>74321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45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65448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3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124872</xdr:rowOff>
    </xdr:from>
    <xdr:to>
      <xdr:col>10</xdr:col>
      <xdr:colOff>165100</xdr:colOff>
      <xdr:row>57</xdr:row>
      <xdr:rowOff>55022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2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46149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1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61756</xdr:rowOff>
    </xdr:from>
    <xdr:to>
      <xdr:col>6</xdr:col>
      <xdr:colOff>38100</xdr:colOff>
      <xdr:row>56</xdr:row>
      <xdr:rowOff>163356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66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154483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755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146024</xdr:rowOff>
    </xdr:from>
    <xdr:to>
      <xdr:col>24</xdr:col>
      <xdr:colOff>62865</xdr:colOff>
      <xdr:row>79</xdr:row>
      <xdr:rowOff>104953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1976074"/>
          <a:ext cx="1270" cy="1673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108780</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5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104953</xdr:rowOff>
    </xdr:from>
    <xdr:to>
      <xdr:col>24</xdr:col>
      <xdr:colOff>152400</xdr:colOff>
      <xdr:row>79</xdr:row>
      <xdr:rowOff>104953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49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92701</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5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277,002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146024</xdr:rowOff>
    </xdr:from>
    <xdr:to>
      <xdr:col>24</xdr:col>
      <xdr:colOff>152400</xdr:colOff>
      <xdr:row>69</xdr:row>
      <xdr:rowOff>146024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1976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156019</xdr:rowOff>
    </xdr:from>
    <xdr:to>
      <xdr:col>24</xdr:col>
      <xdr:colOff>63500</xdr:colOff>
      <xdr:row>74</xdr:row>
      <xdr:rowOff>128918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00419"/>
          <a:ext cx="838200" cy="31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31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94094</xdr:rowOff>
    </xdr:from>
    <xdr:to>
      <xdr:col>24</xdr:col>
      <xdr:colOff>114300</xdr:colOff>
      <xdr:row>76</xdr:row>
      <xdr:rowOff>24243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5284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128918</xdr:rowOff>
    </xdr:from>
    <xdr:to>
      <xdr:col>19</xdr:col>
      <xdr:colOff>177800</xdr:colOff>
      <xdr:row>75</xdr:row>
      <xdr:rowOff>68720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816218"/>
          <a:ext cx="8890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16129</xdr:rowOff>
    </xdr:from>
    <xdr:to>
      <xdr:col>20</xdr:col>
      <xdr:colOff>38100</xdr:colOff>
      <xdr:row>76</xdr:row>
      <xdr:rowOff>117729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4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108856</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39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68720</xdr:rowOff>
    </xdr:from>
    <xdr:to>
      <xdr:col>15</xdr:col>
      <xdr:colOff>50800</xdr:colOff>
      <xdr:row>75</xdr:row>
      <xdr:rowOff>98539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27470"/>
          <a:ext cx="889000" cy="2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56883</xdr:rowOff>
    </xdr:from>
    <xdr:to>
      <xdr:col>15</xdr:col>
      <xdr:colOff>101600</xdr:colOff>
      <xdr:row>76</xdr:row>
      <xdr:rowOff>158483</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8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149610</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79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98463</xdr:rowOff>
    </xdr:from>
    <xdr:to>
      <xdr:col>10</xdr:col>
      <xdr:colOff>114300</xdr:colOff>
      <xdr:row>75</xdr:row>
      <xdr:rowOff>98539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295721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121183</xdr:rowOff>
    </xdr:from>
    <xdr:to>
      <xdr:col>10</xdr:col>
      <xdr:colOff>165100</xdr:colOff>
      <xdr:row>77</xdr:row>
      <xdr:rowOff>51333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5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42460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44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148386</xdr:rowOff>
    </xdr:from>
    <xdr:to>
      <xdr:col>6</xdr:col>
      <xdr:colOff>38100</xdr:colOff>
      <xdr:row>77</xdr:row>
      <xdr:rowOff>78536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69663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71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105219</xdr:rowOff>
    </xdr:from>
    <xdr:to>
      <xdr:col>24</xdr:col>
      <xdr:colOff>114300</xdr:colOff>
      <xdr:row>73</xdr:row>
      <xdr:rowOff>35369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4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128096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01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78118</xdr:rowOff>
    </xdr:from>
    <xdr:to>
      <xdr:col>20</xdr:col>
      <xdr:colOff>38100</xdr:colOff>
      <xdr:row>75</xdr:row>
      <xdr:rowOff>8268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76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24795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540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17920</xdr:rowOff>
    </xdr:from>
    <xdr:to>
      <xdr:col>15</xdr:col>
      <xdr:colOff>101600</xdr:colOff>
      <xdr:row>75</xdr:row>
      <xdr:rowOff>119520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8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136047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5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47739</xdr:rowOff>
    </xdr:from>
    <xdr:to>
      <xdr:col>10</xdr:col>
      <xdr:colOff>165100</xdr:colOff>
      <xdr:row>75</xdr:row>
      <xdr:rowOff>149340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9064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165866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8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47663</xdr:rowOff>
    </xdr:from>
    <xdr:to>
      <xdr:col>6</xdr:col>
      <xdr:colOff>38100</xdr:colOff>
      <xdr:row>75</xdr:row>
      <xdr:rowOff>149262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9064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165790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681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72510</xdr:rowOff>
    </xdr:from>
    <xdr:to>
      <xdr:col>24</xdr:col>
      <xdr:colOff>62865</xdr:colOff>
      <xdr:row>97</xdr:row>
      <xdr:rowOff>140252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4460"/>
          <a:ext cx="1270" cy="1096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144079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77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140252</xdr:rowOff>
    </xdr:from>
    <xdr:to>
      <xdr:col>24</xdr:col>
      <xdr:colOff>152400</xdr:colOff>
      <xdr:row>97</xdr:row>
      <xdr:rowOff>140252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770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19187</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72510</xdr:rowOff>
    </xdr:from>
    <xdr:to>
      <xdr:col>24</xdr:col>
      <xdr:colOff>152400</xdr:colOff>
      <xdr:row>91</xdr:row>
      <xdr:rowOff>72510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144101</xdr:rowOff>
    </xdr:from>
    <xdr:to>
      <xdr:col>24</xdr:col>
      <xdr:colOff>63500</xdr:colOff>
      <xdr:row>97</xdr:row>
      <xdr:rowOff>43459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603301"/>
          <a:ext cx="838200" cy="7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88250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0331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65373</xdr:rowOff>
    </xdr:from>
    <xdr:to>
      <xdr:col>24</xdr:col>
      <xdr:colOff>114300</xdr:colOff>
      <xdr:row>94</xdr:row>
      <xdr:rowOff>166973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181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136671</xdr:rowOff>
    </xdr:from>
    <xdr:to>
      <xdr:col>19</xdr:col>
      <xdr:colOff>177800</xdr:colOff>
      <xdr:row>96</xdr:row>
      <xdr:rowOff>144101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595871"/>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145917</xdr:rowOff>
    </xdr:from>
    <xdr:to>
      <xdr:col>20</xdr:col>
      <xdr:colOff>38100</xdr:colOff>
      <xdr:row>95</xdr:row>
      <xdr:rowOff>76067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26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92594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03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42354</xdr:rowOff>
    </xdr:from>
    <xdr:to>
      <xdr:col>15</xdr:col>
      <xdr:colOff>50800</xdr:colOff>
      <xdr:row>96</xdr:row>
      <xdr:rowOff>136671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501554"/>
          <a:ext cx="889000" cy="9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508</xdr:rowOff>
    </xdr:from>
    <xdr:to>
      <xdr:col>15</xdr:col>
      <xdr:colOff>101600</xdr:colOff>
      <xdr:row>95</xdr:row>
      <xdr:rowOff>102108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2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118635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06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161017</xdr:rowOff>
    </xdr:from>
    <xdr:to>
      <xdr:col>10</xdr:col>
      <xdr:colOff>114300</xdr:colOff>
      <xdr:row>96</xdr:row>
      <xdr:rowOff>42354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5762967"/>
          <a:ext cx="889000" cy="73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46056</xdr:rowOff>
    </xdr:from>
    <xdr:to>
      <xdr:col>10</xdr:col>
      <xdr:colOff>165100</xdr:colOff>
      <xdr:row>95</xdr:row>
      <xdr:rowOff>147656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33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164183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109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43638</xdr:rowOff>
    </xdr:from>
    <xdr:to>
      <xdr:col>6</xdr:col>
      <xdr:colOff>38100</xdr:colOff>
      <xdr:row>95</xdr:row>
      <xdr:rowOff>145238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33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136365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42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164109</xdr:rowOff>
    </xdr:from>
    <xdr:to>
      <xdr:col>24</xdr:col>
      <xdr:colOff>114300</xdr:colOff>
      <xdr:row>97</xdr:row>
      <xdr:rowOff>94259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2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79036</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53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93301</xdr:rowOff>
    </xdr:from>
    <xdr:to>
      <xdr:col>20</xdr:col>
      <xdr:colOff>38100</xdr:colOff>
      <xdr:row>97</xdr:row>
      <xdr:rowOff>23451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14578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6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85871</xdr:rowOff>
    </xdr:from>
    <xdr:to>
      <xdr:col>15</xdr:col>
      <xdr:colOff>101600</xdr:colOff>
      <xdr:row>97</xdr:row>
      <xdr:rowOff>16021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4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7148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63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163004</xdr:rowOff>
    </xdr:from>
    <xdr:to>
      <xdr:col>10</xdr:col>
      <xdr:colOff>165100</xdr:colOff>
      <xdr:row>96</xdr:row>
      <xdr:rowOff>93154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5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84281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54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110217</xdr:rowOff>
    </xdr:from>
    <xdr:to>
      <xdr:col>6</xdr:col>
      <xdr:colOff>38100</xdr:colOff>
      <xdr:row>92</xdr:row>
      <xdr:rowOff>40367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571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90</xdr:row>
      <xdr:rowOff>56894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548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85979</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29479"/>
          <a:ext cx="1270" cy="1555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32656</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0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85979</xdr:rowOff>
    </xdr:from>
    <xdr:to>
      <xdr:col>55</xdr:col>
      <xdr:colOff>88900</xdr:colOff>
      <xdr:row>30</xdr:row>
      <xdr:rowOff>85979</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29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40258</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3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17381</xdr:rowOff>
    </xdr:from>
    <xdr:to>
      <xdr:col>55</xdr:col>
      <xdr:colOff>50800</xdr:colOff>
      <xdr:row>38</xdr:row>
      <xdr:rowOff>118981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103106</xdr:rowOff>
    </xdr:from>
    <xdr:to>
      <xdr:col>50</xdr:col>
      <xdr:colOff>165100</xdr:colOff>
      <xdr:row>39</xdr:row>
      <xdr:rowOff>33256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49783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93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101310</xdr:rowOff>
    </xdr:from>
    <xdr:to>
      <xdr:col>46</xdr:col>
      <xdr:colOff>38100</xdr:colOff>
      <xdr:row>39</xdr:row>
      <xdr:rowOff>31460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1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47987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91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102289</xdr:rowOff>
    </xdr:from>
    <xdr:to>
      <xdr:col>41</xdr:col>
      <xdr:colOff>101600</xdr:colOff>
      <xdr:row>39</xdr:row>
      <xdr:rowOff>32439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1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48966</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92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95268</xdr:rowOff>
    </xdr:from>
    <xdr:to>
      <xdr:col>36</xdr:col>
      <xdr:colOff>165100</xdr:colOff>
      <xdr:row>39</xdr:row>
      <xdr:rowOff>25418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41945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40825</xdr:rowOff>
    </xdr:from>
    <xdr:to>
      <xdr:col>54</xdr:col>
      <xdr:colOff>189865</xdr:colOff>
      <xdr:row>58</xdr:row>
      <xdr:rowOff>117384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13325"/>
          <a:ext cx="1270" cy="1448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121211</xdr:rowOff>
    </xdr:from>
    <xdr:ext cx="534377"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06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117384</xdr:rowOff>
    </xdr:from>
    <xdr:to>
      <xdr:col>55</xdr:col>
      <xdr:colOff>88900</xdr:colOff>
      <xdr:row>58</xdr:row>
      <xdr:rowOff>117384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06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158952</xdr:rowOff>
    </xdr:from>
    <xdr:ext cx="599010"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388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147,083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40825</xdr:rowOff>
    </xdr:from>
    <xdr:to>
      <xdr:col>55</xdr:col>
      <xdr:colOff>88900</xdr:colOff>
      <xdr:row>50</xdr:row>
      <xdr:rowOff>40825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13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66189</xdr:rowOff>
    </xdr:from>
    <xdr:to>
      <xdr:col>55</xdr:col>
      <xdr:colOff>0</xdr:colOff>
      <xdr:row>56</xdr:row>
      <xdr:rowOff>168275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9667389"/>
          <a:ext cx="838200" cy="10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96348</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697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117921</xdr:rowOff>
    </xdr:from>
    <xdr:to>
      <xdr:col>55</xdr:col>
      <xdr:colOff>50800</xdr:colOff>
      <xdr:row>57</xdr:row>
      <xdr:rowOff>48071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719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152578</xdr:rowOff>
    </xdr:from>
    <xdr:to>
      <xdr:col>50</xdr:col>
      <xdr:colOff>114300</xdr:colOff>
      <xdr:row>56</xdr:row>
      <xdr:rowOff>66189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582328"/>
          <a:ext cx="889000" cy="8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145614</xdr:rowOff>
    </xdr:from>
    <xdr:to>
      <xdr:col>50</xdr:col>
      <xdr:colOff>165100</xdr:colOff>
      <xdr:row>57</xdr:row>
      <xdr:rowOff>75764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66891</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83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71262</xdr:rowOff>
    </xdr:from>
    <xdr:to>
      <xdr:col>45</xdr:col>
      <xdr:colOff>177800</xdr:colOff>
      <xdr:row>55</xdr:row>
      <xdr:rowOff>152578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501012"/>
          <a:ext cx="889000" cy="8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5831</xdr:rowOff>
    </xdr:from>
    <xdr:to>
      <xdr:col>46</xdr:col>
      <xdr:colOff>38100</xdr:colOff>
      <xdr:row>57</xdr:row>
      <xdr:rowOff>107431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98558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87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32182</xdr:rowOff>
    </xdr:from>
    <xdr:to>
      <xdr:col>41</xdr:col>
      <xdr:colOff>50800</xdr:colOff>
      <xdr:row>55</xdr:row>
      <xdr:rowOff>71262</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119032"/>
          <a:ext cx="889000" cy="38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169280</xdr:rowOff>
    </xdr:from>
    <xdr:to>
      <xdr:col>41</xdr:col>
      <xdr:colOff>101600</xdr:colOff>
      <xdr:row>57</xdr:row>
      <xdr:rowOff>99430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90557</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86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6462</xdr:rowOff>
    </xdr:from>
    <xdr:to>
      <xdr:col>36</xdr:col>
      <xdr:colOff>165100</xdr:colOff>
      <xdr:row>57</xdr:row>
      <xdr:rowOff>108062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7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99189</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87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117475</xdr:rowOff>
    </xdr:from>
    <xdr:to>
      <xdr:col>55</xdr:col>
      <xdr:colOff>50800</xdr:colOff>
      <xdr:row>57</xdr:row>
      <xdr:rowOff>47625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71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140352</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57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15389</xdr:rowOff>
    </xdr:from>
    <xdr:to>
      <xdr:col>50</xdr:col>
      <xdr:colOff>165100</xdr:colOff>
      <xdr:row>56</xdr:row>
      <xdr:rowOff>116989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61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133516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39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101778</xdr:rowOff>
    </xdr:from>
    <xdr:to>
      <xdr:col>46</xdr:col>
      <xdr:colOff>38100</xdr:colOff>
      <xdr:row>56</xdr:row>
      <xdr:rowOff>31928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53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48455</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930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20462</xdr:rowOff>
    </xdr:from>
    <xdr:to>
      <xdr:col>41</xdr:col>
      <xdr:colOff>101600</xdr:colOff>
      <xdr:row>55</xdr:row>
      <xdr:rowOff>122062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450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138589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9225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152832</xdr:rowOff>
    </xdr:from>
    <xdr:to>
      <xdr:col>36</xdr:col>
      <xdr:colOff>165100</xdr:colOff>
      <xdr:row>53</xdr:row>
      <xdr:rowOff>82982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06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99509</xdr:rowOff>
    </xdr:from>
    <xdr:ext cx="599010"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672795" y="884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120010</xdr:rowOff>
    </xdr:from>
    <xdr:to>
      <xdr:col>54</xdr:col>
      <xdr:colOff>189865</xdr:colOff>
      <xdr:row>78</xdr:row>
      <xdr:rowOff>163779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21510"/>
          <a:ext cx="1270" cy="1415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167606</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40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163779</xdr:rowOff>
    </xdr:from>
    <xdr:to>
      <xdr:col>55</xdr:col>
      <xdr:colOff>88900</xdr:colOff>
      <xdr:row>78</xdr:row>
      <xdr:rowOff>163779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3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66687</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96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120010</xdr:rowOff>
    </xdr:from>
    <xdr:to>
      <xdr:col>55</xdr:col>
      <xdr:colOff>88900</xdr:colOff>
      <xdr:row>70</xdr:row>
      <xdr:rowOff>120010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21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71120</xdr:rowOff>
    </xdr:from>
    <xdr:to>
      <xdr:col>55</xdr:col>
      <xdr:colOff>0</xdr:colOff>
      <xdr:row>78</xdr:row>
      <xdr:rowOff>83938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444220"/>
          <a:ext cx="8382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6918</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208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155491</xdr:rowOff>
    </xdr:from>
    <xdr:to>
      <xdr:col>55</xdr:col>
      <xdr:colOff>50800</xdr:colOff>
      <xdr:row>78</xdr:row>
      <xdr:rowOff>85641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5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71120</xdr:rowOff>
    </xdr:from>
    <xdr:to>
      <xdr:col>50</xdr:col>
      <xdr:colOff>114300</xdr:colOff>
      <xdr:row>78</xdr:row>
      <xdr:rowOff>77712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444220"/>
          <a:ext cx="88900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89326</xdr:rowOff>
    </xdr:from>
    <xdr:to>
      <xdr:col>50</xdr:col>
      <xdr:colOff>165100</xdr:colOff>
      <xdr:row>78</xdr:row>
      <xdr:rowOff>19476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9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36003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0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77712</xdr:rowOff>
    </xdr:from>
    <xdr:to>
      <xdr:col>45</xdr:col>
      <xdr:colOff>177800</xdr:colOff>
      <xdr:row>78</xdr:row>
      <xdr:rowOff>129169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450812"/>
          <a:ext cx="889000" cy="5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96</xdr:rowOff>
    </xdr:from>
    <xdr:to>
      <xdr:col>46</xdr:col>
      <xdr:colOff>38100</xdr:colOff>
      <xdr:row>78</xdr:row>
      <xdr:rowOff>101696</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118223</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1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112116</xdr:rowOff>
    </xdr:from>
    <xdr:to>
      <xdr:col>41</xdr:col>
      <xdr:colOff>50800</xdr:colOff>
      <xdr:row>78</xdr:row>
      <xdr:rowOff>129169</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485216"/>
          <a:ext cx="889000" cy="17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19306</xdr:rowOff>
    </xdr:from>
    <xdr:to>
      <xdr:col>41</xdr:col>
      <xdr:colOff>101600</xdr:colOff>
      <xdr:row>78</xdr:row>
      <xdr:rowOff>120906</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137433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16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21501</xdr:rowOff>
    </xdr:from>
    <xdr:to>
      <xdr:col>36</xdr:col>
      <xdr:colOff>165100</xdr:colOff>
      <xdr:row>78</xdr:row>
      <xdr:rowOff>123101</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139628</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6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33138</xdr:rowOff>
    </xdr:from>
    <xdr:to>
      <xdr:col>55</xdr:col>
      <xdr:colOff>50800</xdr:colOff>
      <xdr:row>78</xdr:row>
      <xdr:rowOff>134738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133919</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3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20320</xdr:rowOff>
    </xdr:from>
    <xdr:to>
      <xdr:col>50</xdr:col>
      <xdr:colOff>165100</xdr:colOff>
      <xdr:row>78</xdr:row>
      <xdr:rowOff>121920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113047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48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26912</xdr:rowOff>
    </xdr:from>
    <xdr:to>
      <xdr:col>46</xdr:col>
      <xdr:colOff>38100</xdr:colOff>
      <xdr:row>78</xdr:row>
      <xdr:rowOff>128512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40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119639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492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78369</xdr:rowOff>
    </xdr:from>
    <xdr:to>
      <xdr:col>41</xdr:col>
      <xdr:colOff>101600</xdr:colOff>
      <xdr:row>79</xdr:row>
      <xdr:rowOff>8519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4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171096</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354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61316</xdr:rowOff>
    </xdr:from>
    <xdr:to>
      <xdr:col>36</xdr:col>
      <xdr:colOff>165100</xdr:colOff>
      <xdr:row>78</xdr:row>
      <xdr:rowOff>162916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4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154043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352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103911</xdr:rowOff>
    </xdr:from>
    <xdr:to>
      <xdr:col>54</xdr:col>
      <xdr:colOff>189865</xdr:colOff>
      <xdr:row>99</xdr:row>
      <xdr:rowOff>23927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705861"/>
          <a:ext cx="1270" cy="129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27754</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0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23927</xdr:rowOff>
    </xdr:from>
    <xdr:to>
      <xdr:col>55</xdr:col>
      <xdr:colOff>88900</xdr:colOff>
      <xdr:row>99</xdr:row>
      <xdr:rowOff>23927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997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50588</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481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133,318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103911</xdr:rowOff>
    </xdr:from>
    <xdr:to>
      <xdr:col>55</xdr:col>
      <xdr:colOff>88900</xdr:colOff>
      <xdr:row>91</xdr:row>
      <xdr:rowOff>103911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70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58598</xdr:rowOff>
    </xdr:from>
    <xdr:to>
      <xdr:col>55</xdr:col>
      <xdr:colOff>0</xdr:colOff>
      <xdr:row>98</xdr:row>
      <xdr:rowOff>49440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689248"/>
          <a:ext cx="838200" cy="16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143248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30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120371</xdr:rowOff>
    </xdr:from>
    <xdr:to>
      <xdr:col>55</xdr:col>
      <xdr:colOff>50800</xdr:colOff>
      <xdr:row>97</xdr:row>
      <xdr:rowOff>50521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7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58598</xdr:rowOff>
    </xdr:from>
    <xdr:to>
      <xdr:col>50</xdr:col>
      <xdr:colOff>114300</xdr:colOff>
      <xdr:row>97</xdr:row>
      <xdr:rowOff>146126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689248"/>
          <a:ext cx="889000" cy="8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131445</xdr:rowOff>
    </xdr:from>
    <xdr:to>
      <xdr:col>50</xdr:col>
      <xdr:colOff>165100</xdr:colOff>
      <xdr:row>97</xdr:row>
      <xdr:rowOff>61595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78122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3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123507</xdr:rowOff>
    </xdr:from>
    <xdr:to>
      <xdr:col>45</xdr:col>
      <xdr:colOff>177800</xdr:colOff>
      <xdr:row>97</xdr:row>
      <xdr:rowOff>146126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754157"/>
          <a:ext cx="889000" cy="2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26836</xdr:rowOff>
    </xdr:from>
    <xdr:to>
      <xdr:col>46</xdr:col>
      <xdr:colOff>38100</xdr:colOff>
      <xdr:row>97</xdr:row>
      <xdr:rowOff>128436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5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144963</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432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113068</xdr:rowOff>
    </xdr:from>
    <xdr:to>
      <xdr:col>41</xdr:col>
      <xdr:colOff>50800</xdr:colOff>
      <xdr:row>97</xdr:row>
      <xdr:rowOff>123507</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743718"/>
          <a:ext cx="889000" cy="1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14046</xdr:rowOff>
    </xdr:from>
    <xdr:to>
      <xdr:col>41</xdr:col>
      <xdr:colOff>101600</xdr:colOff>
      <xdr:row>97</xdr:row>
      <xdr:rowOff>115646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644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132173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4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8243</xdr:rowOff>
    </xdr:from>
    <xdr:to>
      <xdr:col>36</xdr:col>
      <xdr:colOff>165100</xdr:colOff>
      <xdr:row>97</xdr:row>
      <xdr:rowOff>109843</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63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126370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414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170090</xdr:rowOff>
    </xdr:from>
    <xdr:to>
      <xdr:col>55</xdr:col>
      <xdr:colOff>50800</xdr:colOff>
      <xdr:row>98</xdr:row>
      <xdr:rowOff>100240</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80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148517</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77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7798</xdr:rowOff>
    </xdr:from>
    <xdr:to>
      <xdr:col>50</xdr:col>
      <xdr:colOff>165100</xdr:colOff>
      <xdr:row>97</xdr:row>
      <xdr:rowOff>109398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63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100525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73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95326</xdr:rowOff>
    </xdr:from>
    <xdr:to>
      <xdr:col>46</xdr:col>
      <xdr:colOff>38100</xdr:colOff>
      <xdr:row>98</xdr:row>
      <xdr:rowOff>25476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72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16603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81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72707</xdr:rowOff>
    </xdr:from>
    <xdr:to>
      <xdr:col>41</xdr:col>
      <xdr:colOff>101600</xdr:colOff>
      <xdr:row>98</xdr:row>
      <xdr:rowOff>2857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0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165434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79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62268</xdr:rowOff>
    </xdr:from>
    <xdr:to>
      <xdr:col>36</xdr:col>
      <xdr:colOff>165100</xdr:colOff>
      <xdr:row>97</xdr:row>
      <xdr:rowOff>163868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9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154995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78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54280</xdr:rowOff>
    </xdr:from>
    <xdr:to>
      <xdr:col>85</xdr:col>
      <xdr:colOff>126364</xdr:colOff>
      <xdr:row>38</xdr:row>
      <xdr:rowOff>33096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97780"/>
          <a:ext cx="1269" cy="1350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36923</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55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33096</xdr:rowOff>
    </xdr:from>
    <xdr:to>
      <xdr:col>86</xdr:col>
      <xdr:colOff>25400</xdr:colOff>
      <xdr:row>38</xdr:row>
      <xdr:rowOff>33096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54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957</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73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54280</xdr:rowOff>
    </xdr:from>
    <xdr:to>
      <xdr:col>86</xdr:col>
      <xdr:colOff>25400</xdr:colOff>
      <xdr:row>30</xdr:row>
      <xdr:rowOff>54280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97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168504</xdr:rowOff>
    </xdr:from>
    <xdr:to>
      <xdr:col>85</xdr:col>
      <xdr:colOff>127000</xdr:colOff>
      <xdr:row>37</xdr:row>
      <xdr:rowOff>12179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340704"/>
          <a:ext cx="8382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84002</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5913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61125</xdr:rowOff>
    </xdr:from>
    <xdr:to>
      <xdr:col>85</xdr:col>
      <xdr:colOff>177800</xdr:colOff>
      <xdr:row>35</xdr:row>
      <xdr:rowOff>162725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06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12179</xdr:rowOff>
    </xdr:from>
    <xdr:to>
      <xdr:col>81</xdr:col>
      <xdr:colOff>50800</xdr:colOff>
      <xdr:row>37</xdr:row>
      <xdr:rowOff>93218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355829"/>
          <a:ext cx="889000" cy="8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15024</xdr:rowOff>
    </xdr:from>
    <xdr:to>
      <xdr:col>81</xdr:col>
      <xdr:colOff>101600</xdr:colOff>
      <xdr:row>35</xdr:row>
      <xdr:rowOff>116624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01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133151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579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93218</xdr:rowOff>
    </xdr:from>
    <xdr:to>
      <xdr:col>76</xdr:col>
      <xdr:colOff>114300</xdr:colOff>
      <xdr:row>37</xdr:row>
      <xdr:rowOff>142253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436868"/>
          <a:ext cx="889000" cy="4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111227</xdr:rowOff>
    </xdr:from>
    <xdr:to>
      <xdr:col>76</xdr:col>
      <xdr:colOff>165100</xdr:colOff>
      <xdr:row>36</xdr:row>
      <xdr:rowOff>41377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11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57904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588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142253</xdr:rowOff>
    </xdr:from>
    <xdr:to>
      <xdr:col>71</xdr:col>
      <xdr:colOff>177800</xdr:colOff>
      <xdr:row>38</xdr:row>
      <xdr:rowOff>38392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85903"/>
          <a:ext cx="889000" cy="6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118999</xdr:rowOff>
    </xdr:from>
    <xdr:to>
      <xdr:col>72</xdr:col>
      <xdr:colOff>38100</xdr:colOff>
      <xdr:row>36</xdr:row>
      <xdr:rowOff>49149</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19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65676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89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150622</xdr:rowOff>
    </xdr:from>
    <xdr:to>
      <xdr:col>67</xdr:col>
      <xdr:colOff>101600</xdr:colOff>
      <xdr:row>36</xdr:row>
      <xdr:rowOff>80772</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15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97299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92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117704</xdr:rowOff>
    </xdr:from>
    <xdr:to>
      <xdr:col>85</xdr:col>
      <xdr:colOff>177800</xdr:colOff>
      <xdr:row>37</xdr:row>
      <xdr:rowOff>47854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28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96131</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26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132829</xdr:rowOff>
    </xdr:from>
    <xdr:to>
      <xdr:col>81</xdr:col>
      <xdr:colOff>101600</xdr:colOff>
      <xdr:row>37</xdr:row>
      <xdr:rowOff>62979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30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54106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39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42418</xdr:rowOff>
    </xdr:from>
    <xdr:to>
      <xdr:col>76</xdr:col>
      <xdr:colOff>165100</xdr:colOff>
      <xdr:row>37</xdr:row>
      <xdr:rowOff>144018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8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135145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47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91453</xdr:rowOff>
    </xdr:from>
    <xdr:to>
      <xdr:col>72</xdr:col>
      <xdr:colOff>38100</xdr:colOff>
      <xdr:row>38</xdr:row>
      <xdr:rowOff>21603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43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12730</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52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159042</xdr:rowOff>
    </xdr:from>
    <xdr:to>
      <xdr:col>67</xdr:col>
      <xdr:colOff>101600</xdr:colOff>
      <xdr:row>38</xdr:row>
      <xdr:rowOff>89192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50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80319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59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142215</xdr:rowOff>
    </xdr:from>
    <xdr:to>
      <xdr:col>85</xdr:col>
      <xdr:colOff>126364</xdr:colOff>
      <xdr:row>59</xdr:row>
      <xdr:rowOff>14256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14715"/>
          <a:ext cx="1269" cy="1415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18083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13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14256</xdr:rowOff>
    </xdr:from>
    <xdr:to>
      <xdr:col>86</xdr:col>
      <xdr:colOff>25400</xdr:colOff>
      <xdr:row>59</xdr:row>
      <xdr:rowOff>14256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129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88892</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89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142215</xdr:rowOff>
    </xdr:from>
    <xdr:to>
      <xdr:col>86</xdr:col>
      <xdr:colOff>25400</xdr:colOff>
      <xdr:row>50</xdr:row>
      <xdr:rowOff>142215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14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67958</xdr:rowOff>
    </xdr:from>
    <xdr:to>
      <xdr:col>85</xdr:col>
      <xdr:colOff>127000</xdr:colOff>
      <xdr:row>57</xdr:row>
      <xdr:rowOff>6731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69158"/>
          <a:ext cx="838200" cy="11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28186</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57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5309</xdr:rowOff>
    </xdr:from>
    <xdr:to>
      <xdr:col>85</xdr:col>
      <xdr:colOff>177800</xdr:colOff>
      <xdr:row>56</xdr:row>
      <xdr:rowOff>106909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0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6731</xdr:rowOff>
    </xdr:from>
    <xdr:to>
      <xdr:col>81</xdr:col>
      <xdr:colOff>50800</xdr:colOff>
      <xdr:row>58</xdr:row>
      <xdr:rowOff>96647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779381"/>
          <a:ext cx="889000" cy="26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92386</xdr:rowOff>
    </xdr:from>
    <xdr:to>
      <xdr:col>81</xdr:col>
      <xdr:colOff>101600</xdr:colOff>
      <xdr:row>56</xdr:row>
      <xdr:rowOff>22536</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52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39063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29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120688</xdr:rowOff>
    </xdr:from>
    <xdr:to>
      <xdr:col>76</xdr:col>
      <xdr:colOff>114300</xdr:colOff>
      <xdr:row>58</xdr:row>
      <xdr:rowOff>96647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893338"/>
          <a:ext cx="889000" cy="147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489</xdr:rowOff>
    </xdr:from>
    <xdr:to>
      <xdr:col>76</xdr:col>
      <xdr:colOff>165100</xdr:colOff>
      <xdr:row>56</xdr:row>
      <xdr:rowOff>102089</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6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118616</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3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150768</xdr:rowOff>
    </xdr:from>
    <xdr:to>
      <xdr:col>71</xdr:col>
      <xdr:colOff>177800</xdr:colOff>
      <xdr:row>57</xdr:row>
      <xdr:rowOff>120688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2814300" y="9751968"/>
          <a:ext cx="889000" cy="14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129877</xdr:rowOff>
    </xdr:from>
    <xdr:to>
      <xdr:col>72</xdr:col>
      <xdr:colOff>38100</xdr:colOff>
      <xdr:row>57</xdr:row>
      <xdr:rowOff>60027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3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76554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0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118504</xdr:rowOff>
    </xdr:from>
    <xdr:to>
      <xdr:col>67</xdr:col>
      <xdr:colOff>101600</xdr:colOff>
      <xdr:row>57</xdr:row>
      <xdr:rowOff>48654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719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39781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81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17158</xdr:rowOff>
    </xdr:from>
    <xdr:to>
      <xdr:col>85</xdr:col>
      <xdr:colOff>177800</xdr:colOff>
      <xdr:row>56</xdr:row>
      <xdr:rowOff>118758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1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167035</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9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127381</xdr:rowOff>
    </xdr:from>
    <xdr:to>
      <xdr:col>81</xdr:col>
      <xdr:colOff>101600</xdr:colOff>
      <xdr:row>57</xdr:row>
      <xdr:rowOff>57531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72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48658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82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45847</xdr:rowOff>
    </xdr:from>
    <xdr:to>
      <xdr:col>76</xdr:col>
      <xdr:colOff>165100</xdr:colOff>
      <xdr:row>58</xdr:row>
      <xdr:rowOff>147447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8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138574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82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69888</xdr:rowOff>
    </xdr:from>
    <xdr:to>
      <xdr:col>72</xdr:col>
      <xdr:colOff>38100</xdr:colOff>
      <xdr:row>58</xdr:row>
      <xdr:rowOff>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84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162615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93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99968</xdr:rowOff>
    </xdr:from>
    <xdr:to>
      <xdr:col>67</xdr:col>
      <xdr:colOff>101600</xdr:colOff>
      <xdr:row>57</xdr:row>
      <xdr:rowOff>30118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0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46645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47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41128</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42628"/>
          <a:ext cx="1269" cy="147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159255</xdr:rowOff>
    </xdr:from>
    <xdr:ext cx="534377"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1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32,156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41128</xdr:rowOff>
    </xdr:from>
    <xdr:to>
      <xdr:col>86</xdr:col>
      <xdr:colOff>25400</xdr:colOff>
      <xdr:row>70</xdr:row>
      <xdr:rowOff>41128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42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34773</xdr:rowOff>
    </xdr:from>
    <xdr:to>
      <xdr:col>85</xdr:col>
      <xdr:colOff>127000</xdr:colOff>
      <xdr:row>77</xdr:row>
      <xdr:rowOff>119675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236423"/>
          <a:ext cx="838200" cy="8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45437</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07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22560</xdr:rowOff>
    </xdr:from>
    <xdr:to>
      <xdr:col>85</xdr:col>
      <xdr:colOff>177800</xdr:colOff>
      <xdr:row>77</xdr:row>
      <xdr:rowOff>124160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22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34773</xdr:rowOff>
    </xdr:from>
    <xdr:to>
      <xdr:col>81</xdr:col>
      <xdr:colOff>50800</xdr:colOff>
      <xdr:row>78</xdr:row>
      <xdr:rowOff>53107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236423"/>
          <a:ext cx="889000" cy="18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10719</xdr:rowOff>
    </xdr:from>
    <xdr:to>
      <xdr:col>81</xdr:col>
      <xdr:colOff>101600</xdr:colOff>
      <xdr:row>76</xdr:row>
      <xdr:rowOff>112319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0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128846</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281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41036</xdr:rowOff>
    </xdr:from>
    <xdr:to>
      <xdr:col>76</xdr:col>
      <xdr:colOff>114300</xdr:colOff>
      <xdr:row>78</xdr:row>
      <xdr:rowOff>53107</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242686"/>
          <a:ext cx="889000" cy="183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140701</xdr:rowOff>
    </xdr:from>
    <xdr:to>
      <xdr:col>76</xdr:col>
      <xdr:colOff>165100</xdr:colOff>
      <xdr:row>76</xdr:row>
      <xdr:rowOff>70851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299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87378</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25111" y="1277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51050</xdr:rowOff>
    </xdr:from>
    <xdr:to>
      <xdr:col>71</xdr:col>
      <xdr:colOff>177800</xdr:colOff>
      <xdr:row>77</xdr:row>
      <xdr:rowOff>41036</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081250"/>
          <a:ext cx="889000" cy="16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15291</xdr:rowOff>
    </xdr:from>
    <xdr:to>
      <xdr:col>72</xdr:col>
      <xdr:colOff>38100</xdr:colOff>
      <xdr:row>76</xdr:row>
      <xdr:rowOff>116891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04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133418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2820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16433</xdr:rowOff>
    </xdr:from>
    <xdr:to>
      <xdr:col>67</xdr:col>
      <xdr:colOff>101600</xdr:colOff>
      <xdr:row>77</xdr:row>
      <xdr:rowOff>118033</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21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109160</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31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68875</xdr:rowOff>
    </xdr:from>
    <xdr:to>
      <xdr:col>85</xdr:col>
      <xdr:colOff>177800</xdr:colOff>
      <xdr:row>77</xdr:row>
      <xdr:rowOff>170475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2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47302</xdr:rowOff>
    </xdr:from>
    <xdr:ext cx="469744"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2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155423</xdr:rowOff>
    </xdr:from>
    <xdr:to>
      <xdr:col>81</xdr:col>
      <xdr:colOff>101600</xdr:colOff>
      <xdr:row>77</xdr:row>
      <xdr:rowOff>85573</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18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76700</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46428" y="1327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2307</xdr:rowOff>
    </xdr:from>
    <xdr:to>
      <xdr:col>76</xdr:col>
      <xdr:colOff>165100</xdr:colOff>
      <xdr:row>78</xdr:row>
      <xdr:rowOff>103907</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37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95034</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357428" y="13468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161686</xdr:rowOff>
    </xdr:from>
    <xdr:to>
      <xdr:col>72</xdr:col>
      <xdr:colOff>38100</xdr:colOff>
      <xdr:row>77</xdr:row>
      <xdr:rowOff>91836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1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82963</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32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250</xdr:rowOff>
    </xdr:from>
    <xdr:to>
      <xdr:col>67</xdr:col>
      <xdr:colOff>101600</xdr:colOff>
      <xdr:row>76</xdr:row>
      <xdr:rowOff>101850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03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118376</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579428" y="12805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88</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98867</xdr:rowOff>
    </xdr:from>
    <xdr:to>
      <xdr:col>85</xdr:col>
      <xdr:colOff>126364</xdr:colOff>
      <xdr:row>98</xdr:row>
      <xdr:rowOff>135714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529367"/>
          <a:ext cx="1269" cy="1408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139541</xdr:rowOff>
    </xdr:from>
    <xdr:ext cx="534377"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94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135714</xdr:rowOff>
    </xdr:from>
    <xdr:to>
      <xdr:col>86</xdr:col>
      <xdr:colOff>25400</xdr:colOff>
      <xdr:row>98</xdr:row>
      <xdr:rowOff>135714</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93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45544</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304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130,858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98867</xdr:rowOff>
    </xdr:from>
    <xdr:to>
      <xdr:col>86</xdr:col>
      <xdr:colOff>25400</xdr:colOff>
      <xdr:row>90</xdr:row>
      <xdr:rowOff>98867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529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26200</xdr:rowOff>
    </xdr:from>
    <xdr:to>
      <xdr:col>85</xdr:col>
      <xdr:colOff>127000</xdr:colOff>
      <xdr:row>95</xdr:row>
      <xdr:rowOff>65505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6313950"/>
          <a:ext cx="838200" cy="3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49525</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3372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71098</xdr:rowOff>
    </xdr:from>
    <xdr:to>
      <xdr:col>85</xdr:col>
      <xdr:colOff>177800</xdr:colOff>
      <xdr:row>96</xdr:row>
      <xdr:rowOff>1248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35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45103</xdr:rowOff>
    </xdr:from>
    <xdr:to>
      <xdr:col>81</xdr:col>
      <xdr:colOff>50800</xdr:colOff>
      <xdr:row>95</xdr:row>
      <xdr:rowOff>65505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6332853"/>
          <a:ext cx="889000" cy="20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52924</xdr:rowOff>
    </xdr:from>
    <xdr:to>
      <xdr:col>81</xdr:col>
      <xdr:colOff>101600</xdr:colOff>
      <xdr:row>95</xdr:row>
      <xdr:rowOff>154524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3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145651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43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45103</xdr:rowOff>
    </xdr:from>
    <xdr:to>
      <xdr:col>76</xdr:col>
      <xdr:colOff>114300</xdr:colOff>
      <xdr:row>95</xdr:row>
      <xdr:rowOff>171261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332853"/>
          <a:ext cx="889000" cy="12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72055</xdr:rowOff>
    </xdr:from>
    <xdr:to>
      <xdr:col>76</xdr:col>
      <xdr:colOff>165100</xdr:colOff>
      <xdr:row>96</xdr:row>
      <xdr:rowOff>2205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5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164782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452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171261</xdr:rowOff>
    </xdr:from>
    <xdr:to>
      <xdr:col>71</xdr:col>
      <xdr:colOff>177800</xdr:colOff>
      <xdr:row>96</xdr:row>
      <xdr:rowOff>85908</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459011"/>
          <a:ext cx="889000" cy="8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62612</xdr:rowOff>
    </xdr:from>
    <xdr:to>
      <xdr:col>72</xdr:col>
      <xdr:colOff>38100</xdr:colOff>
      <xdr:row>95</xdr:row>
      <xdr:rowOff>164212</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5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9289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12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59282</xdr:rowOff>
    </xdr:from>
    <xdr:to>
      <xdr:col>67</xdr:col>
      <xdr:colOff>101600</xdr:colOff>
      <xdr:row>95</xdr:row>
      <xdr:rowOff>160882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347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5959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2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146850</xdr:rowOff>
    </xdr:from>
    <xdr:to>
      <xdr:col>85</xdr:col>
      <xdr:colOff>177800</xdr:colOff>
      <xdr:row>95</xdr:row>
      <xdr:rowOff>77000</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2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169727</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11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14705</xdr:rowOff>
    </xdr:from>
    <xdr:to>
      <xdr:col>81</xdr:col>
      <xdr:colOff>101600</xdr:colOff>
      <xdr:row>95</xdr:row>
      <xdr:rowOff>116305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30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132832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07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165753</xdr:rowOff>
    </xdr:from>
    <xdr:to>
      <xdr:col>76</xdr:col>
      <xdr:colOff>165100</xdr:colOff>
      <xdr:row>95</xdr:row>
      <xdr:rowOff>95903</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28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112430</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0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120461</xdr:rowOff>
    </xdr:from>
    <xdr:to>
      <xdr:col>72</xdr:col>
      <xdr:colOff>38100</xdr:colOff>
      <xdr:row>96</xdr:row>
      <xdr:rowOff>50611</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40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41738</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50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35108</xdr:rowOff>
    </xdr:from>
    <xdr:to>
      <xdr:col>67</xdr:col>
      <xdr:colOff>101600</xdr:colOff>
      <xdr:row>96</xdr:row>
      <xdr:rowOff>136708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49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127835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58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55575</xdr:rowOff>
    </xdr:from>
    <xdr:to>
      <xdr:col>116</xdr:col>
      <xdr:colOff>62864</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541975"/>
          <a:ext cx="1269" cy="1112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2252</xdr:rowOff>
    </xdr:from>
    <xdr:ext cx="469744"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531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55575</xdr:rowOff>
    </xdr:from>
    <xdr:to>
      <xdr:col>116</xdr:col>
      <xdr:colOff>152400</xdr:colOff>
      <xdr:row>32</xdr:row>
      <xdr:rowOff>55575</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54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378565"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4097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27178</xdr:rowOff>
    </xdr:from>
    <xdr:to>
      <xdr:col>112</xdr:col>
      <xdr:colOff>38100</xdr:colOff>
      <xdr:row>38</xdr:row>
      <xdr:rowOff>128778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145305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4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34036</xdr:rowOff>
    </xdr:from>
    <xdr:to>
      <xdr:col>107</xdr:col>
      <xdr:colOff>101600</xdr:colOff>
      <xdr:row>38</xdr:row>
      <xdr:rowOff>135636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152163</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5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15291</xdr:rowOff>
    </xdr:from>
    <xdr:to>
      <xdr:col>102</xdr:col>
      <xdr:colOff>165100</xdr:colOff>
      <xdr:row>38</xdr:row>
      <xdr:rowOff>116891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5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133418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6017" y="6305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77927</xdr:rowOff>
    </xdr:from>
    <xdr:to>
      <xdr:col>98</xdr:col>
      <xdr:colOff>38100</xdr:colOff>
      <xdr:row>38</xdr:row>
      <xdr:rowOff>8077</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42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24604</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7017" y="61968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前年度繰上充用金グラフ枠">
          <a:extLst>
            <a:ext uri="{FF2B5EF4-FFF2-40B4-BE49-F238E27FC236}">
              <a16:creationId xmlns:a16="http://schemas.microsoft.com/office/drawing/2014/main" id="{00000000-0008-0000-07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804" name="前年度繰上充用金最小値テキスト">
          <a:extLst>
            <a:ext uri="{FF2B5EF4-FFF2-40B4-BE49-F238E27FC236}">
              <a16:creationId xmlns:a16="http://schemas.microsoft.com/office/drawing/2014/main" id="{00000000-0008-0000-0700-000024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6" name="前年度繰上充用金最大値テキスト">
          <a:extLst>
            <a:ext uri="{FF2B5EF4-FFF2-40B4-BE49-F238E27FC236}">
              <a16:creationId xmlns:a16="http://schemas.microsoft.com/office/drawing/2014/main" id="{00000000-0008-0000-0700-000026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9" name="前年度繰上充用金平均値テキスト">
          <a:extLst>
            <a:ext uri="{FF2B5EF4-FFF2-40B4-BE49-F238E27FC236}">
              <a16:creationId xmlns:a16="http://schemas.microsoft.com/office/drawing/2014/main" id="{00000000-0008-0000-0700-000029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51</xdr:row>
      <xdr:rowOff>54610</xdr:rowOff>
    </xdr:from>
    <xdr:to>
      <xdr:col>112</xdr:col>
      <xdr:colOff>38100</xdr:colOff>
      <xdr:row>51</xdr:row>
      <xdr:rowOff>156210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1272500" y="879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50</xdr:row>
      <xdr:rowOff>1287</xdr:rowOff>
    </xdr:from>
    <xdr:ext cx="313932"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66333" y="8573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49</xdr:row>
      <xdr:rowOff>168910</xdr:rowOff>
    </xdr:from>
    <xdr:to>
      <xdr:col>107</xdr:col>
      <xdr:colOff>101600</xdr:colOff>
      <xdr:row>50</xdr:row>
      <xdr:rowOff>99060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0383500" y="856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48</xdr:row>
      <xdr:rowOff>115587</xdr:rowOff>
    </xdr:from>
    <xdr:ext cx="313932"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77333" y="83451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7" name="直線コネクタ 816">
          <a:extLst>
            <a:ext uri="{FF2B5EF4-FFF2-40B4-BE49-F238E27FC236}">
              <a16:creationId xmlns:a16="http://schemas.microsoft.com/office/drawing/2014/main" id="{00000000-0008-0000-0700-000031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123190</xdr:rowOff>
    </xdr:from>
    <xdr:to>
      <xdr:col>102</xdr:col>
      <xdr:colOff>165100</xdr:colOff>
      <xdr:row>50</xdr:row>
      <xdr:rowOff>53340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9494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69867</xdr:rowOff>
    </xdr:from>
    <xdr:ext cx="313932"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88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66040</xdr:rowOff>
    </xdr:from>
    <xdr:to>
      <xdr:col>98</xdr:col>
      <xdr:colOff>38100</xdr:colOff>
      <xdr:row>50</xdr:row>
      <xdr:rowOff>167640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8605500" y="863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49</xdr:row>
      <xdr:rowOff>12717</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99333" y="8413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8" name="前年度繰上充用金該当値テキスト">
          <a:extLst>
            <a:ext uri="{FF2B5EF4-FFF2-40B4-BE49-F238E27FC236}">
              <a16:creationId xmlns:a16="http://schemas.microsoft.com/office/drawing/2014/main" id="{00000000-0008-0000-0700-00003C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8" name="正方形/長方形 837">
          <a:extLst>
            <a:ext uri="{FF2B5EF4-FFF2-40B4-BE49-F238E27FC236}">
              <a16:creationId xmlns:a16="http://schemas.microsoft.com/office/drawing/2014/main" id="{00000000-0008-0000-0700-00004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・主な構成項目である民生費は、住民一人あたり</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235,715</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円となっている。全国平均を上回る高齢化率（令和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月末</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34.0</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をはじめ、独自に行う子ども医療費助成制度、増加傾向にある自立支援給付事業に係る経費等により、類似団体を上回る水準で推移している。新型コロナウイルス感染症や世界情勢、物価高騰等による経済状況の悪化も加わり、今後も経費の増加が懸念される。</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・総務費については、新型コロナウイルス感染症対策事業である特別定額給付金事業を実施した前年度と比較し、</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34.4%</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・衛生費については、エコヴィレッジ旭（ごみ処理施設）が令和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年度末に事業廃止となり、当該施設に係る経費が大幅な減となったことにより、前年度と比較して</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の減となった。</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農林水産業費については、本市の基幹産業である農林水産業に係る経費であるため、類似団体平均を上回る水準で推移している。産地パワーアップ事業や畜産競争力強化対策緊急整備事業などの大型事業が完了したため、前年度と比較すると</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18.7</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％の減となった。引き続き、事業の必要性や効果の検証を行い、費用対効果の高い事業の実施に努める。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教育費については、類似団体平均を下回っているものの、小中学校における学校ＩＣＴ教育推進事業や中学校長寿命化事業等により増加傾向にある。今後も学校施設等長寿命化計画に基づく学校施設の長寿命化事業を予定していることや、学校</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ja-JP" sz="1050">
              <a:solidFill>
                <a:schemeClr val="dk1"/>
              </a:solidFill>
              <a:effectLst/>
              <a:latin typeface="ＭＳ ゴシック" panose="020B0609070205080204" pitchFamily="49" charset="-128"/>
              <a:ea typeface="ＭＳ ゴシック" panose="020B0609070205080204" pitchFamily="49" charset="-128"/>
              <a:cs typeface="+mn-cs"/>
            </a:rPr>
            <a:t>教育推進事業により整備したタブレット等の維持管理及び更新に係る経費等による増加が懸念される。</a:t>
          </a:r>
          <a:endParaRPr lang="ja-JP" altLang="ja-JP" sz="12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普通交付税及び地方消費税交付金が増となったことや、新型コロナウイルス感染症対策地方創生臨時交付金の交付等により市の財政負担が軽減されたことから、実質単年度収支は黒字に転じ、実質収支額も増となっ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財政調整基金残高は、土地開発基金の取り崩しに係る積み立てや決算状況を踏まえた積み立てを行ったことにより増加し、標準財政規模に占める割合も前年度と比較して増加している。</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上記のとおり財政状況が改善したものの、全国平均を上回る高齢化率等による扶助費の負担や、庁舎関連の大規模事業及び熊本地震関連の災害復旧事業に係る地方債発行等による公債費の負担、また、普通交付税の特例措置が令和元年度をもって終了したこと等の状況から、今後も厳しい財政状況が続く見込みであ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一般会計、各事業会計において赤字は発生しておらず、近年低下傾向にあった標準財政規模に対する黒字額の比率も、おおむね増加に転じた。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令和元年度においては、その他会計（黒字）が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0.45</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ポイントとなっているが、これは、下水道事業に係る公営企業特別会計において生じた黒字額であり、法適用企業会計となった令和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年度以降においても黒字額が生じている。　　</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また、公営企業以外の特別会計においても、収支維持のため一般会計からの法定外繰出を行っている状況にあることから、引き続き経費の削減と歳入の確保に努め、操出金の縮減を図る。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382" t="s">
        <v>83</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75" thickBot="1" x14ac:dyDescent="0.2">
      <c r="B2" s="179" t="s">
        <v>84</v>
      </c>
      <c r="C2" s="179"/>
      <c r="D2" s="180"/>
    </row>
    <row r="3" spans="1:119" ht="18.75" customHeight="1" thickBot="1" x14ac:dyDescent="0.2">
      <c r="A3" s="178"/>
      <c r="B3" s="383" t="s">
        <v>85</v>
      </c>
      <c r="C3" s="384"/>
      <c r="D3" s="384"/>
      <c r="E3" s="385"/>
      <c r="F3" s="385"/>
      <c r="G3" s="385"/>
      <c r="H3" s="385"/>
      <c r="I3" s="385"/>
      <c r="J3" s="385"/>
      <c r="K3" s="385"/>
      <c r="L3" s="385" t="s">
        <v>86</v>
      </c>
      <c r="M3" s="385"/>
      <c r="N3" s="385"/>
      <c r="O3" s="385"/>
      <c r="P3" s="385"/>
      <c r="Q3" s="385"/>
      <c r="R3" s="392"/>
      <c r="S3" s="392"/>
      <c r="T3" s="392"/>
      <c r="U3" s="392"/>
      <c r="V3" s="393"/>
      <c r="W3" s="367" t="s">
        <v>87</v>
      </c>
      <c r="X3" s="368"/>
      <c r="Y3" s="368"/>
      <c r="Z3" s="368"/>
      <c r="AA3" s="368"/>
      <c r="AB3" s="384"/>
      <c r="AC3" s="392" t="s">
        <v>88</v>
      </c>
      <c r="AD3" s="368"/>
      <c r="AE3" s="368"/>
      <c r="AF3" s="368"/>
      <c r="AG3" s="368"/>
      <c r="AH3" s="368"/>
      <c r="AI3" s="368"/>
      <c r="AJ3" s="368"/>
      <c r="AK3" s="368"/>
      <c r="AL3" s="369"/>
      <c r="AM3" s="367" t="s">
        <v>89</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90</v>
      </c>
      <c r="BO3" s="368"/>
      <c r="BP3" s="368"/>
      <c r="BQ3" s="368"/>
      <c r="BR3" s="368"/>
      <c r="BS3" s="368"/>
      <c r="BT3" s="368"/>
      <c r="BU3" s="369"/>
      <c r="BV3" s="367" t="s">
        <v>91</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92</v>
      </c>
      <c r="CU3" s="368"/>
      <c r="CV3" s="368"/>
      <c r="CW3" s="368"/>
      <c r="CX3" s="368"/>
      <c r="CY3" s="368"/>
      <c r="CZ3" s="368"/>
      <c r="DA3" s="369"/>
      <c r="DB3" s="367" t="s">
        <v>93</v>
      </c>
      <c r="DC3" s="368"/>
      <c r="DD3" s="368"/>
      <c r="DE3" s="368"/>
      <c r="DF3" s="368"/>
      <c r="DG3" s="368"/>
      <c r="DH3" s="368"/>
      <c r="DI3" s="369"/>
    </row>
    <row r="4" spans="1:119" ht="18.75" customHeight="1" x14ac:dyDescent="0.15">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94</v>
      </c>
      <c r="AZ4" s="371"/>
      <c r="BA4" s="371"/>
      <c r="BB4" s="371"/>
      <c r="BC4" s="371"/>
      <c r="BD4" s="371"/>
      <c r="BE4" s="371"/>
      <c r="BF4" s="371"/>
      <c r="BG4" s="371"/>
      <c r="BH4" s="371"/>
      <c r="BI4" s="371"/>
      <c r="BJ4" s="371"/>
      <c r="BK4" s="371"/>
      <c r="BL4" s="371"/>
      <c r="BM4" s="372"/>
      <c r="BN4" s="373">
        <v>32105748</v>
      </c>
      <c r="BO4" s="374"/>
      <c r="BP4" s="374"/>
      <c r="BQ4" s="374"/>
      <c r="BR4" s="374"/>
      <c r="BS4" s="374"/>
      <c r="BT4" s="374"/>
      <c r="BU4" s="375"/>
      <c r="BV4" s="373">
        <v>34217936</v>
      </c>
      <c r="BW4" s="374"/>
      <c r="BX4" s="374"/>
      <c r="BY4" s="374"/>
      <c r="BZ4" s="374"/>
      <c r="CA4" s="374"/>
      <c r="CB4" s="374"/>
      <c r="CC4" s="375"/>
      <c r="CD4" s="376" t="s">
        <v>95</v>
      </c>
      <c r="CE4" s="377"/>
      <c r="CF4" s="377"/>
      <c r="CG4" s="377"/>
      <c r="CH4" s="377"/>
      <c r="CI4" s="377"/>
      <c r="CJ4" s="377"/>
      <c r="CK4" s="377"/>
      <c r="CL4" s="377"/>
      <c r="CM4" s="377"/>
      <c r="CN4" s="377"/>
      <c r="CO4" s="377"/>
      <c r="CP4" s="377"/>
      <c r="CQ4" s="377"/>
      <c r="CR4" s="377"/>
      <c r="CS4" s="378"/>
      <c r="CT4" s="379">
        <v>4.4000000000000004</v>
      </c>
      <c r="CU4" s="380"/>
      <c r="CV4" s="380"/>
      <c r="CW4" s="380"/>
      <c r="CX4" s="380"/>
      <c r="CY4" s="380"/>
      <c r="CZ4" s="380"/>
      <c r="DA4" s="381"/>
      <c r="DB4" s="379">
        <v>0.3</v>
      </c>
      <c r="DC4" s="380"/>
      <c r="DD4" s="380"/>
      <c r="DE4" s="380"/>
      <c r="DF4" s="380"/>
      <c r="DG4" s="380"/>
      <c r="DH4" s="380"/>
      <c r="DI4" s="381"/>
    </row>
    <row r="5" spans="1:119" ht="18.75" customHeight="1" x14ac:dyDescent="0.15">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96</v>
      </c>
      <c r="AN5" s="440"/>
      <c r="AO5" s="440"/>
      <c r="AP5" s="440"/>
      <c r="AQ5" s="440"/>
      <c r="AR5" s="440"/>
      <c r="AS5" s="440"/>
      <c r="AT5" s="441"/>
      <c r="AU5" s="442" t="s">
        <v>97</v>
      </c>
      <c r="AV5" s="443"/>
      <c r="AW5" s="443"/>
      <c r="AX5" s="443"/>
      <c r="AY5" s="444" t="s">
        <v>98</v>
      </c>
      <c r="AZ5" s="445"/>
      <c r="BA5" s="445"/>
      <c r="BB5" s="445"/>
      <c r="BC5" s="445"/>
      <c r="BD5" s="445"/>
      <c r="BE5" s="445"/>
      <c r="BF5" s="445"/>
      <c r="BG5" s="445"/>
      <c r="BH5" s="445"/>
      <c r="BI5" s="445"/>
      <c r="BJ5" s="445"/>
      <c r="BK5" s="445"/>
      <c r="BL5" s="445"/>
      <c r="BM5" s="446"/>
      <c r="BN5" s="410">
        <v>31029216</v>
      </c>
      <c r="BO5" s="411"/>
      <c r="BP5" s="411"/>
      <c r="BQ5" s="411"/>
      <c r="BR5" s="411"/>
      <c r="BS5" s="411"/>
      <c r="BT5" s="411"/>
      <c r="BU5" s="412"/>
      <c r="BV5" s="410">
        <v>33938831</v>
      </c>
      <c r="BW5" s="411"/>
      <c r="BX5" s="411"/>
      <c r="BY5" s="411"/>
      <c r="BZ5" s="411"/>
      <c r="CA5" s="411"/>
      <c r="CB5" s="411"/>
      <c r="CC5" s="412"/>
      <c r="CD5" s="413" t="s">
        <v>99</v>
      </c>
      <c r="CE5" s="414"/>
      <c r="CF5" s="414"/>
      <c r="CG5" s="414"/>
      <c r="CH5" s="414"/>
      <c r="CI5" s="414"/>
      <c r="CJ5" s="414"/>
      <c r="CK5" s="414"/>
      <c r="CL5" s="414"/>
      <c r="CM5" s="414"/>
      <c r="CN5" s="414"/>
      <c r="CO5" s="414"/>
      <c r="CP5" s="414"/>
      <c r="CQ5" s="414"/>
      <c r="CR5" s="414"/>
      <c r="CS5" s="415"/>
      <c r="CT5" s="407">
        <v>87.7</v>
      </c>
      <c r="CU5" s="408"/>
      <c r="CV5" s="408"/>
      <c r="CW5" s="408"/>
      <c r="CX5" s="408"/>
      <c r="CY5" s="408"/>
      <c r="CZ5" s="408"/>
      <c r="DA5" s="409"/>
      <c r="DB5" s="407">
        <v>95.9</v>
      </c>
      <c r="DC5" s="408"/>
      <c r="DD5" s="408"/>
      <c r="DE5" s="408"/>
      <c r="DF5" s="408"/>
      <c r="DG5" s="408"/>
      <c r="DH5" s="408"/>
      <c r="DI5" s="409"/>
    </row>
    <row r="6" spans="1:119" ht="18.75" customHeight="1" x14ac:dyDescent="0.15">
      <c r="A6" s="178"/>
      <c r="B6" s="416" t="s">
        <v>100</v>
      </c>
      <c r="C6" s="417"/>
      <c r="D6" s="417"/>
      <c r="E6" s="418"/>
      <c r="F6" s="418"/>
      <c r="G6" s="418"/>
      <c r="H6" s="418"/>
      <c r="I6" s="418"/>
      <c r="J6" s="418"/>
      <c r="K6" s="418"/>
      <c r="L6" s="418" t="s">
        <v>101</v>
      </c>
      <c r="M6" s="418"/>
      <c r="N6" s="418"/>
      <c r="O6" s="418"/>
      <c r="P6" s="418"/>
      <c r="Q6" s="418"/>
      <c r="R6" s="422"/>
      <c r="S6" s="422"/>
      <c r="T6" s="422"/>
      <c r="U6" s="422"/>
      <c r="V6" s="423"/>
      <c r="W6" s="426" t="s">
        <v>102</v>
      </c>
      <c r="X6" s="427"/>
      <c r="Y6" s="427"/>
      <c r="Z6" s="427"/>
      <c r="AA6" s="427"/>
      <c r="AB6" s="417"/>
      <c r="AC6" s="430" t="s">
        <v>103</v>
      </c>
      <c r="AD6" s="431"/>
      <c r="AE6" s="431"/>
      <c r="AF6" s="431"/>
      <c r="AG6" s="431"/>
      <c r="AH6" s="431"/>
      <c r="AI6" s="431"/>
      <c r="AJ6" s="431"/>
      <c r="AK6" s="431"/>
      <c r="AL6" s="432"/>
      <c r="AM6" s="439" t="s">
        <v>104</v>
      </c>
      <c r="AN6" s="440"/>
      <c r="AO6" s="440"/>
      <c r="AP6" s="440"/>
      <c r="AQ6" s="440"/>
      <c r="AR6" s="440"/>
      <c r="AS6" s="440"/>
      <c r="AT6" s="441"/>
      <c r="AU6" s="442" t="s">
        <v>105</v>
      </c>
      <c r="AV6" s="443"/>
      <c r="AW6" s="443"/>
      <c r="AX6" s="443"/>
      <c r="AY6" s="444" t="s">
        <v>106</v>
      </c>
      <c r="AZ6" s="445"/>
      <c r="BA6" s="445"/>
      <c r="BB6" s="445"/>
      <c r="BC6" s="445"/>
      <c r="BD6" s="445"/>
      <c r="BE6" s="445"/>
      <c r="BF6" s="445"/>
      <c r="BG6" s="445"/>
      <c r="BH6" s="445"/>
      <c r="BI6" s="445"/>
      <c r="BJ6" s="445"/>
      <c r="BK6" s="445"/>
      <c r="BL6" s="445"/>
      <c r="BM6" s="446"/>
      <c r="BN6" s="410">
        <v>1076532</v>
      </c>
      <c r="BO6" s="411"/>
      <c r="BP6" s="411"/>
      <c r="BQ6" s="411"/>
      <c r="BR6" s="411"/>
      <c r="BS6" s="411"/>
      <c r="BT6" s="411"/>
      <c r="BU6" s="412"/>
      <c r="BV6" s="410">
        <v>279105</v>
      </c>
      <c r="BW6" s="411"/>
      <c r="BX6" s="411"/>
      <c r="BY6" s="411"/>
      <c r="BZ6" s="411"/>
      <c r="CA6" s="411"/>
      <c r="CB6" s="411"/>
      <c r="CC6" s="412"/>
      <c r="CD6" s="413" t="s">
        <v>107</v>
      </c>
      <c r="CE6" s="414"/>
      <c r="CF6" s="414"/>
      <c r="CG6" s="414"/>
      <c r="CH6" s="414"/>
      <c r="CI6" s="414"/>
      <c r="CJ6" s="414"/>
      <c r="CK6" s="414"/>
      <c r="CL6" s="414"/>
      <c r="CM6" s="414"/>
      <c r="CN6" s="414"/>
      <c r="CO6" s="414"/>
      <c r="CP6" s="414"/>
      <c r="CQ6" s="414"/>
      <c r="CR6" s="414"/>
      <c r="CS6" s="415"/>
      <c r="CT6" s="447">
        <v>90.8</v>
      </c>
      <c r="CU6" s="448"/>
      <c r="CV6" s="448"/>
      <c r="CW6" s="448"/>
      <c r="CX6" s="448"/>
      <c r="CY6" s="448"/>
      <c r="CZ6" s="448"/>
      <c r="DA6" s="449"/>
      <c r="DB6" s="447">
        <v>99.9</v>
      </c>
      <c r="DC6" s="448"/>
      <c r="DD6" s="448"/>
      <c r="DE6" s="448"/>
      <c r="DF6" s="448"/>
      <c r="DG6" s="448"/>
      <c r="DH6" s="448"/>
      <c r="DI6" s="449"/>
    </row>
    <row r="7" spans="1:119" ht="18.75" customHeight="1" x14ac:dyDescent="0.15">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108</v>
      </c>
      <c r="AN7" s="440"/>
      <c r="AO7" s="440"/>
      <c r="AP7" s="440"/>
      <c r="AQ7" s="440"/>
      <c r="AR7" s="440"/>
      <c r="AS7" s="440"/>
      <c r="AT7" s="441"/>
      <c r="AU7" s="442" t="s">
        <v>109</v>
      </c>
      <c r="AV7" s="443"/>
      <c r="AW7" s="443"/>
      <c r="AX7" s="443"/>
      <c r="AY7" s="444" t="s">
        <v>110</v>
      </c>
      <c r="AZ7" s="445"/>
      <c r="BA7" s="445"/>
      <c r="BB7" s="445"/>
      <c r="BC7" s="445"/>
      <c r="BD7" s="445"/>
      <c r="BE7" s="445"/>
      <c r="BF7" s="445"/>
      <c r="BG7" s="445"/>
      <c r="BH7" s="445"/>
      <c r="BI7" s="445"/>
      <c r="BJ7" s="445"/>
      <c r="BK7" s="445"/>
      <c r="BL7" s="445"/>
      <c r="BM7" s="446"/>
      <c r="BN7" s="410">
        <v>377769</v>
      </c>
      <c r="BO7" s="411"/>
      <c r="BP7" s="411"/>
      <c r="BQ7" s="411"/>
      <c r="BR7" s="411"/>
      <c r="BS7" s="411"/>
      <c r="BT7" s="411"/>
      <c r="BU7" s="412"/>
      <c r="BV7" s="410">
        <v>240365</v>
      </c>
      <c r="BW7" s="411"/>
      <c r="BX7" s="411"/>
      <c r="BY7" s="411"/>
      <c r="BZ7" s="411"/>
      <c r="CA7" s="411"/>
      <c r="CB7" s="411"/>
      <c r="CC7" s="412"/>
      <c r="CD7" s="413" t="s">
        <v>111</v>
      </c>
      <c r="CE7" s="414"/>
      <c r="CF7" s="414"/>
      <c r="CG7" s="414"/>
      <c r="CH7" s="414"/>
      <c r="CI7" s="414"/>
      <c r="CJ7" s="414"/>
      <c r="CK7" s="414"/>
      <c r="CL7" s="414"/>
      <c r="CM7" s="414"/>
      <c r="CN7" s="414"/>
      <c r="CO7" s="414"/>
      <c r="CP7" s="414"/>
      <c r="CQ7" s="414"/>
      <c r="CR7" s="414"/>
      <c r="CS7" s="415"/>
      <c r="CT7" s="410">
        <v>15823035</v>
      </c>
      <c r="CU7" s="411"/>
      <c r="CV7" s="411"/>
      <c r="CW7" s="411"/>
      <c r="CX7" s="411"/>
      <c r="CY7" s="411"/>
      <c r="CZ7" s="411"/>
      <c r="DA7" s="412"/>
      <c r="DB7" s="410">
        <v>15182466</v>
      </c>
      <c r="DC7" s="411"/>
      <c r="DD7" s="411"/>
      <c r="DE7" s="411"/>
      <c r="DF7" s="411"/>
      <c r="DG7" s="411"/>
      <c r="DH7" s="411"/>
      <c r="DI7" s="412"/>
    </row>
    <row r="8" spans="1:119" ht="18.75" customHeight="1" thickBot="1" x14ac:dyDescent="0.2">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112</v>
      </c>
      <c r="AN8" s="440"/>
      <c r="AO8" s="440"/>
      <c r="AP8" s="440"/>
      <c r="AQ8" s="440"/>
      <c r="AR8" s="440"/>
      <c r="AS8" s="440"/>
      <c r="AT8" s="441"/>
      <c r="AU8" s="442" t="s">
        <v>113</v>
      </c>
      <c r="AV8" s="443"/>
      <c r="AW8" s="443"/>
      <c r="AX8" s="443"/>
      <c r="AY8" s="444" t="s">
        <v>114</v>
      </c>
      <c r="AZ8" s="445"/>
      <c r="BA8" s="445"/>
      <c r="BB8" s="445"/>
      <c r="BC8" s="445"/>
      <c r="BD8" s="445"/>
      <c r="BE8" s="445"/>
      <c r="BF8" s="445"/>
      <c r="BG8" s="445"/>
      <c r="BH8" s="445"/>
      <c r="BI8" s="445"/>
      <c r="BJ8" s="445"/>
      <c r="BK8" s="445"/>
      <c r="BL8" s="445"/>
      <c r="BM8" s="446"/>
      <c r="BN8" s="410">
        <v>698763</v>
      </c>
      <c r="BO8" s="411"/>
      <c r="BP8" s="411"/>
      <c r="BQ8" s="411"/>
      <c r="BR8" s="411"/>
      <c r="BS8" s="411"/>
      <c r="BT8" s="411"/>
      <c r="BU8" s="412"/>
      <c r="BV8" s="410">
        <v>38740</v>
      </c>
      <c r="BW8" s="411"/>
      <c r="BX8" s="411"/>
      <c r="BY8" s="411"/>
      <c r="BZ8" s="411"/>
      <c r="CA8" s="411"/>
      <c r="CB8" s="411"/>
      <c r="CC8" s="412"/>
      <c r="CD8" s="413" t="s">
        <v>115</v>
      </c>
      <c r="CE8" s="414"/>
      <c r="CF8" s="414"/>
      <c r="CG8" s="414"/>
      <c r="CH8" s="414"/>
      <c r="CI8" s="414"/>
      <c r="CJ8" s="414"/>
      <c r="CK8" s="414"/>
      <c r="CL8" s="414"/>
      <c r="CM8" s="414"/>
      <c r="CN8" s="414"/>
      <c r="CO8" s="414"/>
      <c r="CP8" s="414"/>
      <c r="CQ8" s="414"/>
      <c r="CR8" s="414"/>
      <c r="CS8" s="415"/>
      <c r="CT8" s="450">
        <v>0.43</v>
      </c>
      <c r="CU8" s="451"/>
      <c r="CV8" s="451"/>
      <c r="CW8" s="451"/>
      <c r="CX8" s="451"/>
      <c r="CY8" s="451"/>
      <c r="CZ8" s="451"/>
      <c r="DA8" s="452"/>
      <c r="DB8" s="450">
        <v>0.44</v>
      </c>
      <c r="DC8" s="451"/>
      <c r="DD8" s="451"/>
      <c r="DE8" s="451"/>
      <c r="DF8" s="451"/>
      <c r="DG8" s="451"/>
      <c r="DH8" s="451"/>
      <c r="DI8" s="452"/>
    </row>
    <row r="9" spans="1:119" ht="18.75" customHeight="1" thickBot="1" x14ac:dyDescent="0.2">
      <c r="A9" s="178"/>
      <c r="B9" s="404" t="s">
        <v>116</v>
      </c>
      <c r="C9" s="405"/>
      <c r="D9" s="405"/>
      <c r="E9" s="405"/>
      <c r="F9" s="405"/>
      <c r="G9" s="405"/>
      <c r="H9" s="405"/>
      <c r="I9" s="405"/>
      <c r="J9" s="405"/>
      <c r="K9" s="453"/>
      <c r="L9" s="454" t="s">
        <v>117</v>
      </c>
      <c r="M9" s="455"/>
      <c r="N9" s="455"/>
      <c r="O9" s="455"/>
      <c r="P9" s="455"/>
      <c r="Q9" s="456"/>
      <c r="R9" s="457">
        <v>46416</v>
      </c>
      <c r="S9" s="458"/>
      <c r="T9" s="458"/>
      <c r="U9" s="458"/>
      <c r="V9" s="459"/>
      <c r="W9" s="367" t="s">
        <v>118</v>
      </c>
      <c r="X9" s="368"/>
      <c r="Y9" s="368"/>
      <c r="Z9" s="368"/>
      <c r="AA9" s="368"/>
      <c r="AB9" s="368"/>
      <c r="AC9" s="368"/>
      <c r="AD9" s="368"/>
      <c r="AE9" s="368"/>
      <c r="AF9" s="368"/>
      <c r="AG9" s="368"/>
      <c r="AH9" s="368"/>
      <c r="AI9" s="368"/>
      <c r="AJ9" s="368"/>
      <c r="AK9" s="368"/>
      <c r="AL9" s="369"/>
      <c r="AM9" s="439" t="s">
        <v>119</v>
      </c>
      <c r="AN9" s="440"/>
      <c r="AO9" s="440"/>
      <c r="AP9" s="440"/>
      <c r="AQ9" s="440"/>
      <c r="AR9" s="440"/>
      <c r="AS9" s="440"/>
      <c r="AT9" s="441"/>
      <c r="AU9" s="442" t="s">
        <v>120</v>
      </c>
      <c r="AV9" s="443"/>
      <c r="AW9" s="443"/>
      <c r="AX9" s="443"/>
      <c r="AY9" s="444" t="s">
        <v>121</v>
      </c>
      <c r="AZ9" s="445"/>
      <c r="BA9" s="445"/>
      <c r="BB9" s="445"/>
      <c r="BC9" s="445"/>
      <c r="BD9" s="445"/>
      <c r="BE9" s="445"/>
      <c r="BF9" s="445"/>
      <c r="BG9" s="445"/>
      <c r="BH9" s="445"/>
      <c r="BI9" s="445"/>
      <c r="BJ9" s="445"/>
      <c r="BK9" s="445"/>
      <c r="BL9" s="445"/>
      <c r="BM9" s="446"/>
      <c r="BN9" s="410">
        <v>660023</v>
      </c>
      <c r="BO9" s="411"/>
      <c r="BP9" s="411"/>
      <c r="BQ9" s="411"/>
      <c r="BR9" s="411"/>
      <c r="BS9" s="411"/>
      <c r="BT9" s="411"/>
      <c r="BU9" s="412"/>
      <c r="BV9" s="410">
        <v>-6234</v>
      </c>
      <c r="BW9" s="411"/>
      <c r="BX9" s="411"/>
      <c r="BY9" s="411"/>
      <c r="BZ9" s="411"/>
      <c r="CA9" s="411"/>
      <c r="CB9" s="411"/>
      <c r="CC9" s="412"/>
      <c r="CD9" s="413" t="s">
        <v>122</v>
      </c>
      <c r="CE9" s="414"/>
      <c r="CF9" s="414"/>
      <c r="CG9" s="414"/>
      <c r="CH9" s="414"/>
      <c r="CI9" s="414"/>
      <c r="CJ9" s="414"/>
      <c r="CK9" s="414"/>
      <c r="CL9" s="414"/>
      <c r="CM9" s="414"/>
      <c r="CN9" s="414"/>
      <c r="CO9" s="414"/>
      <c r="CP9" s="414"/>
      <c r="CQ9" s="414"/>
      <c r="CR9" s="414"/>
      <c r="CS9" s="415"/>
      <c r="CT9" s="407">
        <v>18.600000000000001</v>
      </c>
      <c r="CU9" s="408"/>
      <c r="CV9" s="408"/>
      <c r="CW9" s="408"/>
      <c r="CX9" s="408"/>
      <c r="CY9" s="408"/>
      <c r="CZ9" s="408"/>
      <c r="DA9" s="409"/>
      <c r="DB9" s="407">
        <v>18.399999999999999</v>
      </c>
      <c r="DC9" s="408"/>
      <c r="DD9" s="408"/>
      <c r="DE9" s="408"/>
      <c r="DF9" s="408"/>
      <c r="DG9" s="408"/>
      <c r="DH9" s="408"/>
      <c r="DI9" s="409"/>
    </row>
    <row r="10" spans="1:119" ht="18.75" customHeight="1" thickBot="1" x14ac:dyDescent="0.2">
      <c r="A10" s="178"/>
      <c r="B10" s="404"/>
      <c r="C10" s="405"/>
      <c r="D10" s="405"/>
      <c r="E10" s="405"/>
      <c r="F10" s="405"/>
      <c r="G10" s="405"/>
      <c r="H10" s="405"/>
      <c r="I10" s="405"/>
      <c r="J10" s="405"/>
      <c r="K10" s="453"/>
      <c r="L10" s="460" t="s">
        <v>123</v>
      </c>
      <c r="M10" s="440"/>
      <c r="N10" s="440"/>
      <c r="O10" s="440"/>
      <c r="P10" s="440"/>
      <c r="Q10" s="441"/>
      <c r="R10" s="461">
        <v>48167</v>
      </c>
      <c r="S10" s="462"/>
      <c r="T10" s="462"/>
      <c r="U10" s="462"/>
      <c r="V10" s="463"/>
      <c r="W10" s="398"/>
      <c r="X10" s="399"/>
      <c r="Y10" s="399"/>
      <c r="Z10" s="399"/>
      <c r="AA10" s="399"/>
      <c r="AB10" s="399"/>
      <c r="AC10" s="399"/>
      <c r="AD10" s="399"/>
      <c r="AE10" s="399"/>
      <c r="AF10" s="399"/>
      <c r="AG10" s="399"/>
      <c r="AH10" s="399"/>
      <c r="AI10" s="399"/>
      <c r="AJ10" s="399"/>
      <c r="AK10" s="399"/>
      <c r="AL10" s="402"/>
      <c r="AM10" s="439" t="s">
        <v>124</v>
      </c>
      <c r="AN10" s="440"/>
      <c r="AO10" s="440"/>
      <c r="AP10" s="440"/>
      <c r="AQ10" s="440"/>
      <c r="AR10" s="440"/>
      <c r="AS10" s="440"/>
      <c r="AT10" s="441"/>
      <c r="AU10" s="442" t="s">
        <v>120</v>
      </c>
      <c r="AV10" s="443"/>
      <c r="AW10" s="443"/>
      <c r="AX10" s="443"/>
      <c r="AY10" s="444" t="s">
        <v>125</v>
      </c>
      <c r="AZ10" s="445"/>
      <c r="BA10" s="445"/>
      <c r="BB10" s="445"/>
      <c r="BC10" s="445"/>
      <c r="BD10" s="445"/>
      <c r="BE10" s="445"/>
      <c r="BF10" s="445"/>
      <c r="BG10" s="445"/>
      <c r="BH10" s="445"/>
      <c r="BI10" s="445"/>
      <c r="BJ10" s="445"/>
      <c r="BK10" s="445"/>
      <c r="BL10" s="445"/>
      <c r="BM10" s="446"/>
      <c r="BN10" s="410">
        <v>1149302</v>
      </c>
      <c r="BO10" s="411"/>
      <c r="BP10" s="411"/>
      <c r="BQ10" s="411"/>
      <c r="BR10" s="411"/>
      <c r="BS10" s="411"/>
      <c r="BT10" s="411"/>
      <c r="BU10" s="412"/>
      <c r="BV10" s="410">
        <v>17086</v>
      </c>
      <c r="BW10" s="411"/>
      <c r="BX10" s="411"/>
      <c r="BY10" s="411"/>
      <c r="BZ10" s="411"/>
      <c r="CA10" s="411"/>
      <c r="CB10" s="411"/>
      <c r="CC10" s="412"/>
      <c r="CD10" s="181" t="s">
        <v>126</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04"/>
      <c r="C11" s="405"/>
      <c r="D11" s="405"/>
      <c r="E11" s="405"/>
      <c r="F11" s="405"/>
      <c r="G11" s="405"/>
      <c r="H11" s="405"/>
      <c r="I11" s="405"/>
      <c r="J11" s="405"/>
      <c r="K11" s="453"/>
      <c r="L11" s="464" t="s">
        <v>127</v>
      </c>
      <c r="M11" s="465"/>
      <c r="N11" s="465"/>
      <c r="O11" s="465"/>
      <c r="P11" s="465"/>
      <c r="Q11" s="466"/>
      <c r="R11" s="467" t="s">
        <v>128</v>
      </c>
      <c r="S11" s="468"/>
      <c r="T11" s="468"/>
      <c r="U11" s="468"/>
      <c r="V11" s="469"/>
      <c r="W11" s="398"/>
      <c r="X11" s="399"/>
      <c r="Y11" s="399"/>
      <c r="Z11" s="399"/>
      <c r="AA11" s="399"/>
      <c r="AB11" s="399"/>
      <c r="AC11" s="399"/>
      <c r="AD11" s="399"/>
      <c r="AE11" s="399"/>
      <c r="AF11" s="399"/>
      <c r="AG11" s="399"/>
      <c r="AH11" s="399"/>
      <c r="AI11" s="399"/>
      <c r="AJ11" s="399"/>
      <c r="AK11" s="399"/>
      <c r="AL11" s="402"/>
      <c r="AM11" s="439" t="s">
        <v>129</v>
      </c>
      <c r="AN11" s="440"/>
      <c r="AO11" s="440"/>
      <c r="AP11" s="440"/>
      <c r="AQ11" s="440"/>
      <c r="AR11" s="440"/>
      <c r="AS11" s="440"/>
      <c r="AT11" s="441"/>
      <c r="AU11" s="442" t="s">
        <v>130</v>
      </c>
      <c r="AV11" s="443"/>
      <c r="AW11" s="443"/>
      <c r="AX11" s="443"/>
      <c r="AY11" s="444" t="s">
        <v>131</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132</v>
      </c>
      <c r="CE11" s="414"/>
      <c r="CF11" s="414"/>
      <c r="CG11" s="414"/>
      <c r="CH11" s="414"/>
      <c r="CI11" s="414"/>
      <c r="CJ11" s="414"/>
      <c r="CK11" s="414"/>
      <c r="CL11" s="414"/>
      <c r="CM11" s="414"/>
      <c r="CN11" s="414"/>
      <c r="CO11" s="414"/>
      <c r="CP11" s="414"/>
      <c r="CQ11" s="414"/>
      <c r="CR11" s="414"/>
      <c r="CS11" s="415"/>
      <c r="CT11" s="450" t="s">
        <v>133</v>
      </c>
      <c r="CU11" s="451"/>
      <c r="CV11" s="451"/>
      <c r="CW11" s="451"/>
      <c r="CX11" s="451"/>
      <c r="CY11" s="451"/>
      <c r="CZ11" s="451"/>
      <c r="DA11" s="452"/>
      <c r="DB11" s="450" t="s">
        <v>133</v>
      </c>
      <c r="DC11" s="451"/>
      <c r="DD11" s="451"/>
      <c r="DE11" s="451"/>
      <c r="DF11" s="451"/>
      <c r="DG11" s="451"/>
      <c r="DH11" s="451"/>
      <c r="DI11" s="452"/>
    </row>
    <row r="12" spans="1:119" ht="18.75" customHeight="1" x14ac:dyDescent="0.15">
      <c r="A12" s="178"/>
      <c r="B12" s="470" t="s">
        <v>134</v>
      </c>
      <c r="C12" s="471"/>
      <c r="D12" s="471"/>
      <c r="E12" s="471"/>
      <c r="F12" s="471"/>
      <c r="G12" s="471"/>
      <c r="H12" s="471"/>
      <c r="I12" s="471"/>
      <c r="J12" s="471"/>
      <c r="K12" s="472"/>
      <c r="L12" s="479" t="s">
        <v>135</v>
      </c>
      <c r="M12" s="480"/>
      <c r="N12" s="480"/>
      <c r="O12" s="480"/>
      <c r="P12" s="480"/>
      <c r="Q12" s="481"/>
      <c r="R12" s="482">
        <v>47414</v>
      </c>
      <c r="S12" s="483"/>
      <c r="T12" s="483"/>
      <c r="U12" s="483"/>
      <c r="V12" s="484"/>
      <c r="W12" s="485" t="s">
        <v>1</v>
      </c>
      <c r="X12" s="443"/>
      <c r="Y12" s="443"/>
      <c r="Z12" s="443"/>
      <c r="AA12" s="443"/>
      <c r="AB12" s="486"/>
      <c r="AC12" s="487" t="s">
        <v>136</v>
      </c>
      <c r="AD12" s="488"/>
      <c r="AE12" s="488"/>
      <c r="AF12" s="488"/>
      <c r="AG12" s="489"/>
      <c r="AH12" s="487" t="s">
        <v>137</v>
      </c>
      <c r="AI12" s="488"/>
      <c r="AJ12" s="488"/>
      <c r="AK12" s="488"/>
      <c r="AL12" s="490"/>
      <c r="AM12" s="439" t="s">
        <v>138</v>
      </c>
      <c r="AN12" s="440"/>
      <c r="AO12" s="440"/>
      <c r="AP12" s="440"/>
      <c r="AQ12" s="440"/>
      <c r="AR12" s="440"/>
      <c r="AS12" s="440"/>
      <c r="AT12" s="441"/>
      <c r="AU12" s="442" t="s">
        <v>139</v>
      </c>
      <c r="AV12" s="443"/>
      <c r="AW12" s="443"/>
      <c r="AX12" s="443"/>
      <c r="AY12" s="444" t="s">
        <v>140</v>
      </c>
      <c r="AZ12" s="445"/>
      <c r="BA12" s="445"/>
      <c r="BB12" s="445"/>
      <c r="BC12" s="445"/>
      <c r="BD12" s="445"/>
      <c r="BE12" s="445"/>
      <c r="BF12" s="445"/>
      <c r="BG12" s="445"/>
      <c r="BH12" s="445"/>
      <c r="BI12" s="445"/>
      <c r="BJ12" s="445"/>
      <c r="BK12" s="445"/>
      <c r="BL12" s="445"/>
      <c r="BM12" s="446"/>
      <c r="BN12" s="410">
        <v>18736</v>
      </c>
      <c r="BO12" s="411"/>
      <c r="BP12" s="411"/>
      <c r="BQ12" s="411"/>
      <c r="BR12" s="411"/>
      <c r="BS12" s="411"/>
      <c r="BT12" s="411"/>
      <c r="BU12" s="412"/>
      <c r="BV12" s="410">
        <v>320000</v>
      </c>
      <c r="BW12" s="411"/>
      <c r="BX12" s="411"/>
      <c r="BY12" s="411"/>
      <c r="BZ12" s="411"/>
      <c r="CA12" s="411"/>
      <c r="CB12" s="411"/>
      <c r="CC12" s="412"/>
      <c r="CD12" s="413" t="s">
        <v>141</v>
      </c>
      <c r="CE12" s="414"/>
      <c r="CF12" s="414"/>
      <c r="CG12" s="414"/>
      <c r="CH12" s="414"/>
      <c r="CI12" s="414"/>
      <c r="CJ12" s="414"/>
      <c r="CK12" s="414"/>
      <c r="CL12" s="414"/>
      <c r="CM12" s="414"/>
      <c r="CN12" s="414"/>
      <c r="CO12" s="414"/>
      <c r="CP12" s="414"/>
      <c r="CQ12" s="414"/>
      <c r="CR12" s="414"/>
      <c r="CS12" s="415"/>
      <c r="CT12" s="450" t="s">
        <v>142</v>
      </c>
      <c r="CU12" s="451"/>
      <c r="CV12" s="451"/>
      <c r="CW12" s="451"/>
      <c r="CX12" s="451"/>
      <c r="CY12" s="451"/>
      <c r="CZ12" s="451"/>
      <c r="DA12" s="452"/>
      <c r="DB12" s="450" t="s">
        <v>133</v>
      </c>
      <c r="DC12" s="451"/>
      <c r="DD12" s="451"/>
      <c r="DE12" s="451"/>
      <c r="DF12" s="451"/>
      <c r="DG12" s="451"/>
      <c r="DH12" s="451"/>
      <c r="DI12" s="452"/>
    </row>
    <row r="13" spans="1:119" ht="18.75" customHeight="1" x14ac:dyDescent="0.15">
      <c r="A13" s="178"/>
      <c r="B13" s="473"/>
      <c r="C13" s="474"/>
      <c r="D13" s="474"/>
      <c r="E13" s="474"/>
      <c r="F13" s="474"/>
      <c r="G13" s="474"/>
      <c r="H13" s="474"/>
      <c r="I13" s="474"/>
      <c r="J13" s="474"/>
      <c r="K13" s="475"/>
      <c r="L13" s="187"/>
      <c r="M13" s="501" t="s">
        <v>143</v>
      </c>
      <c r="N13" s="502"/>
      <c r="O13" s="502"/>
      <c r="P13" s="502"/>
      <c r="Q13" s="503"/>
      <c r="R13" s="494">
        <v>46648</v>
      </c>
      <c r="S13" s="495"/>
      <c r="T13" s="495"/>
      <c r="U13" s="495"/>
      <c r="V13" s="496"/>
      <c r="W13" s="426" t="s">
        <v>144</v>
      </c>
      <c r="X13" s="427"/>
      <c r="Y13" s="427"/>
      <c r="Z13" s="427"/>
      <c r="AA13" s="427"/>
      <c r="AB13" s="417"/>
      <c r="AC13" s="461">
        <v>3701</v>
      </c>
      <c r="AD13" s="462"/>
      <c r="AE13" s="462"/>
      <c r="AF13" s="462"/>
      <c r="AG13" s="504"/>
      <c r="AH13" s="461">
        <v>4165</v>
      </c>
      <c r="AI13" s="462"/>
      <c r="AJ13" s="462"/>
      <c r="AK13" s="462"/>
      <c r="AL13" s="463"/>
      <c r="AM13" s="439" t="s">
        <v>145</v>
      </c>
      <c r="AN13" s="440"/>
      <c r="AO13" s="440"/>
      <c r="AP13" s="440"/>
      <c r="AQ13" s="440"/>
      <c r="AR13" s="440"/>
      <c r="AS13" s="440"/>
      <c r="AT13" s="441"/>
      <c r="AU13" s="442" t="s">
        <v>146</v>
      </c>
      <c r="AV13" s="443"/>
      <c r="AW13" s="443"/>
      <c r="AX13" s="443"/>
      <c r="AY13" s="444" t="s">
        <v>147</v>
      </c>
      <c r="AZ13" s="445"/>
      <c r="BA13" s="445"/>
      <c r="BB13" s="445"/>
      <c r="BC13" s="445"/>
      <c r="BD13" s="445"/>
      <c r="BE13" s="445"/>
      <c r="BF13" s="445"/>
      <c r="BG13" s="445"/>
      <c r="BH13" s="445"/>
      <c r="BI13" s="445"/>
      <c r="BJ13" s="445"/>
      <c r="BK13" s="445"/>
      <c r="BL13" s="445"/>
      <c r="BM13" s="446"/>
      <c r="BN13" s="410">
        <v>1790589</v>
      </c>
      <c r="BO13" s="411"/>
      <c r="BP13" s="411"/>
      <c r="BQ13" s="411"/>
      <c r="BR13" s="411"/>
      <c r="BS13" s="411"/>
      <c r="BT13" s="411"/>
      <c r="BU13" s="412"/>
      <c r="BV13" s="410">
        <v>-309148</v>
      </c>
      <c r="BW13" s="411"/>
      <c r="BX13" s="411"/>
      <c r="BY13" s="411"/>
      <c r="BZ13" s="411"/>
      <c r="CA13" s="411"/>
      <c r="CB13" s="411"/>
      <c r="CC13" s="412"/>
      <c r="CD13" s="413" t="s">
        <v>148</v>
      </c>
      <c r="CE13" s="414"/>
      <c r="CF13" s="414"/>
      <c r="CG13" s="414"/>
      <c r="CH13" s="414"/>
      <c r="CI13" s="414"/>
      <c r="CJ13" s="414"/>
      <c r="CK13" s="414"/>
      <c r="CL13" s="414"/>
      <c r="CM13" s="414"/>
      <c r="CN13" s="414"/>
      <c r="CO13" s="414"/>
      <c r="CP13" s="414"/>
      <c r="CQ13" s="414"/>
      <c r="CR13" s="414"/>
      <c r="CS13" s="415"/>
      <c r="CT13" s="407">
        <v>10.4</v>
      </c>
      <c r="CU13" s="408"/>
      <c r="CV13" s="408"/>
      <c r="CW13" s="408"/>
      <c r="CX13" s="408"/>
      <c r="CY13" s="408"/>
      <c r="CZ13" s="408"/>
      <c r="DA13" s="409"/>
      <c r="DB13" s="407">
        <v>10.8</v>
      </c>
      <c r="DC13" s="408"/>
      <c r="DD13" s="408"/>
      <c r="DE13" s="408"/>
      <c r="DF13" s="408"/>
      <c r="DG13" s="408"/>
      <c r="DH13" s="408"/>
      <c r="DI13" s="409"/>
    </row>
    <row r="14" spans="1:119" ht="18.75" customHeight="1" thickBot="1" x14ac:dyDescent="0.2">
      <c r="A14" s="178"/>
      <c r="B14" s="473"/>
      <c r="C14" s="474"/>
      <c r="D14" s="474"/>
      <c r="E14" s="474"/>
      <c r="F14" s="474"/>
      <c r="G14" s="474"/>
      <c r="H14" s="474"/>
      <c r="I14" s="474"/>
      <c r="J14" s="474"/>
      <c r="K14" s="475"/>
      <c r="L14" s="491" t="s">
        <v>149</v>
      </c>
      <c r="M14" s="492"/>
      <c r="N14" s="492"/>
      <c r="O14" s="492"/>
      <c r="P14" s="492"/>
      <c r="Q14" s="493"/>
      <c r="R14" s="494">
        <v>47990</v>
      </c>
      <c r="S14" s="495"/>
      <c r="T14" s="495"/>
      <c r="U14" s="495"/>
      <c r="V14" s="496"/>
      <c r="W14" s="400"/>
      <c r="X14" s="401"/>
      <c r="Y14" s="401"/>
      <c r="Z14" s="401"/>
      <c r="AA14" s="401"/>
      <c r="AB14" s="390"/>
      <c r="AC14" s="497">
        <v>16.2</v>
      </c>
      <c r="AD14" s="498"/>
      <c r="AE14" s="498"/>
      <c r="AF14" s="498"/>
      <c r="AG14" s="499"/>
      <c r="AH14" s="497">
        <v>17.7</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150</v>
      </c>
      <c r="CE14" s="506"/>
      <c r="CF14" s="506"/>
      <c r="CG14" s="506"/>
      <c r="CH14" s="506"/>
      <c r="CI14" s="506"/>
      <c r="CJ14" s="506"/>
      <c r="CK14" s="506"/>
      <c r="CL14" s="506"/>
      <c r="CM14" s="506"/>
      <c r="CN14" s="506"/>
      <c r="CO14" s="506"/>
      <c r="CP14" s="506"/>
      <c r="CQ14" s="506"/>
      <c r="CR14" s="506"/>
      <c r="CS14" s="507"/>
      <c r="CT14" s="508">
        <v>13.7</v>
      </c>
      <c r="CU14" s="509"/>
      <c r="CV14" s="509"/>
      <c r="CW14" s="509"/>
      <c r="CX14" s="509"/>
      <c r="CY14" s="509"/>
      <c r="CZ14" s="509"/>
      <c r="DA14" s="510"/>
      <c r="DB14" s="508">
        <v>21.3</v>
      </c>
      <c r="DC14" s="509"/>
      <c r="DD14" s="509"/>
      <c r="DE14" s="509"/>
      <c r="DF14" s="509"/>
      <c r="DG14" s="509"/>
      <c r="DH14" s="509"/>
      <c r="DI14" s="510"/>
    </row>
    <row r="15" spans="1:119" ht="18.75" customHeight="1" x14ac:dyDescent="0.15">
      <c r="A15" s="178"/>
      <c r="B15" s="473"/>
      <c r="C15" s="474"/>
      <c r="D15" s="474"/>
      <c r="E15" s="474"/>
      <c r="F15" s="474"/>
      <c r="G15" s="474"/>
      <c r="H15" s="474"/>
      <c r="I15" s="474"/>
      <c r="J15" s="474"/>
      <c r="K15" s="475"/>
      <c r="L15" s="187"/>
      <c r="M15" s="501" t="s">
        <v>151</v>
      </c>
      <c r="N15" s="502"/>
      <c r="O15" s="502"/>
      <c r="P15" s="502"/>
      <c r="Q15" s="503"/>
      <c r="R15" s="494">
        <v>47257</v>
      </c>
      <c r="S15" s="495"/>
      <c r="T15" s="495"/>
      <c r="U15" s="495"/>
      <c r="V15" s="496"/>
      <c r="W15" s="426" t="s">
        <v>152</v>
      </c>
      <c r="X15" s="427"/>
      <c r="Y15" s="427"/>
      <c r="Z15" s="427"/>
      <c r="AA15" s="427"/>
      <c r="AB15" s="417"/>
      <c r="AC15" s="461">
        <v>6487</v>
      </c>
      <c r="AD15" s="462"/>
      <c r="AE15" s="462"/>
      <c r="AF15" s="462"/>
      <c r="AG15" s="504"/>
      <c r="AH15" s="461">
        <v>6222</v>
      </c>
      <c r="AI15" s="462"/>
      <c r="AJ15" s="462"/>
      <c r="AK15" s="462"/>
      <c r="AL15" s="463"/>
      <c r="AM15" s="439"/>
      <c r="AN15" s="440"/>
      <c r="AO15" s="440"/>
      <c r="AP15" s="440"/>
      <c r="AQ15" s="440"/>
      <c r="AR15" s="440"/>
      <c r="AS15" s="440"/>
      <c r="AT15" s="441"/>
      <c r="AU15" s="442"/>
      <c r="AV15" s="443"/>
      <c r="AW15" s="443"/>
      <c r="AX15" s="443"/>
      <c r="AY15" s="370" t="s">
        <v>153</v>
      </c>
      <c r="AZ15" s="371"/>
      <c r="BA15" s="371"/>
      <c r="BB15" s="371"/>
      <c r="BC15" s="371"/>
      <c r="BD15" s="371"/>
      <c r="BE15" s="371"/>
      <c r="BF15" s="371"/>
      <c r="BG15" s="371"/>
      <c r="BH15" s="371"/>
      <c r="BI15" s="371"/>
      <c r="BJ15" s="371"/>
      <c r="BK15" s="371"/>
      <c r="BL15" s="371"/>
      <c r="BM15" s="372"/>
      <c r="BN15" s="373">
        <v>5627481</v>
      </c>
      <c r="BO15" s="374"/>
      <c r="BP15" s="374"/>
      <c r="BQ15" s="374"/>
      <c r="BR15" s="374"/>
      <c r="BS15" s="374"/>
      <c r="BT15" s="374"/>
      <c r="BU15" s="375"/>
      <c r="BV15" s="373">
        <v>5810061</v>
      </c>
      <c r="BW15" s="374"/>
      <c r="BX15" s="374"/>
      <c r="BY15" s="374"/>
      <c r="BZ15" s="374"/>
      <c r="CA15" s="374"/>
      <c r="CB15" s="374"/>
      <c r="CC15" s="375"/>
      <c r="CD15" s="511" t="s">
        <v>154</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473"/>
      <c r="C16" s="474"/>
      <c r="D16" s="474"/>
      <c r="E16" s="474"/>
      <c r="F16" s="474"/>
      <c r="G16" s="474"/>
      <c r="H16" s="474"/>
      <c r="I16" s="474"/>
      <c r="J16" s="474"/>
      <c r="K16" s="475"/>
      <c r="L16" s="491" t="s">
        <v>155</v>
      </c>
      <c r="M16" s="514"/>
      <c r="N16" s="514"/>
      <c r="O16" s="514"/>
      <c r="P16" s="514"/>
      <c r="Q16" s="515"/>
      <c r="R16" s="516" t="s">
        <v>156</v>
      </c>
      <c r="S16" s="517"/>
      <c r="T16" s="517"/>
      <c r="U16" s="517"/>
      <c r="V16" s="518"/>
      <c r="W16" s="400"/>
      <c r="X16" s="401"/>
      <c r="Y16" s="401"/>
      <c r="Z16" s="401"/>
      <c r="AA16" s="401"/>
      <c r="AB16" s="390"/>
      <c r="AC16" s="497">
        <v>28.4</v>
      </c>
      <c r="AD16" s="498"/>
      <c r="AE16" s="498"/>
      <c r="AF16" s="498"/>
      <c r="AG16" s="499"/>
      <c r="AH16" s="497">
        <v>26.5</v>
      </c>
      <c r="AI16" s="498"/>
      <c r="AJ16" s="498"/>
      <c r="AK16" s="498"/>
      <c r="AL16" s="500"/>
      <c r="AM16" s="439"/>
      <c r="AN16" s="440"/>
      <c r="AO16" s="440"/>
      <c r="AP16" s="440"/>
      <c r="AQ16" s="440"/>
      <c r="AR16" s="440"/>
      <c r="AS16" s="440"/>
      <c r="AT16" s="441"/>
      <c r="AU16" s="442"/>
      <c r="AV16" s="443"/>
      <c r="AW16" s="443"/>
      <c r="AX16" s="443"/>
      <c r="AY16" s="444" t="s">
        <v>157</v>
      </c>
      <c r="AZ16" s="445"/>
      <c r="BA16" s="445"/>
      <c r="BB16" s="445"/>
      <c r="BC16" s="445"/>
      <c r="BD16" s="445"/>
      <c r="BE16" s="445"/>
      <c r="BF16" s="445"/>
      <c r="BG16" s="445"/>
      <c r="BH16" s="445"/>
      <c r="BI16" s="445"/>
      <c r="BJ16" s="445"/>
      <c r="BK16" s="445"/>
      <c r="BL16" s="445"/>
      <c r="BM16" s="446"/>
      <c r="BN16" s="410">
        <v>13612637</v>
      </c>
      <c r="BO16" s="411"/>
      <c r="BP16" s="411"/>
      <c r="BQ16" s="411"/>
      <c r="BR16" s="411"/>
      <c r="BS16" s="411"/>
      <c r="BT16" s="411"/>
      <c r="BU16" s="412"/>
      <c r="BV16" s="410">
        <v>13091326</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
      <c r="A17" s="178"/>
      <c r="B17" s="476"/>
      <c r="C17" s="477"/>
      <c r="D17" s="477"/>
      <c r="E17" s="477"/>
      <c r="F17" s="477"/>
      <c r="G17" s="477"/>
      <c r="H17" s="477"/>
      <c r="I17" s="477"/>
      <c r="J17" s="477"/>
      <c r="K17" s="478"/>
      <c r="L17" s="192"/>
      <c r="M17" s="521" t="s">
        <v>158</v>
      </c>
      <c r="N17" s="522"/>
      <c r="O17" s="522"/>
      <c r="P17" s="522"/>
      <c r="Q17" s="523"/>
      <c r="R17" s="516" t="s">
        <v>159</v>
      </c>
      <c r="S17" s="517"/>
      <c r="T17" s="517"/>
      <c r="U17" s="517"/>
      <c r="V17" s="518"/>
      <c r="W17" s="426" t="s">
        <v>160</v>
      </c>
      <c r="X17" s="427"/>
      <c r="Y17" s="427"/>
      <c r="Z17" s="427"/>
      <c r="AA17" s="427"/>
      <c r="AB17" s="417"/>
      <c r="AC17" s="461">
        <v>12656</v>
      </c>
      <c r="AD17" s="462"/>
      <c r="AE17" s="462"/>
      <c r="AF17" s="462"/>
      <c r="AG17" s="504"/>
      <c r="AH17" s="461">
        <v>13126</v>
      </c>
      <c r="AI17" s="462"/>
      <c r="AJ17" s="462"/>
      <c r="AK17" s="462"/>
      <c r="AL17" s="463"/>
      <c r="AM17" s="439"/>
      <c r="AN17" s="440"/>
      <c r="AO17" s="440"/>
      <c r="AP17" s="440"/>
      <c r="AQ17" s="440"/>
      <c r="AR17" s="440"/>
      <c r="AS17" s="440"/>
      <c r="AT17" s="441"/>
      <c r="AU17" s="442"/>
      <c r="AV17" s="443"/>
      <c r="AW17" s="443"/>
      <c r="AX17" s="443"/>
      <c r="AY17" s="444" t="s">
        <v>161</v>
      </c>
      <c r="AZ17" s="445"/>
      <c r="BA17" s="445"/>
      <c r="BB17" s="445"/>
      <c r="BC17" s="445"/>
      <c r="BD17" s="445"/>
      <c r="BE17" s="445"/>
      <c r="BF17" s="445"/>
      <c r="BG17" s="445"/>
      <c r="BH17" s="445"/>
      <c r="BI17" s="445"/>
      <c r="BJ17" s="445"/>
      <c r="BK17" s="445"/>
      <c r="BL17" s="445"/>
      <c r="BM17" s="446"/>
      <c r="BN17" s="410">
        <v>7092617</v>
      </c>
      <c r="BO17" s="411"/>
      <c r="BP17" s="411"/>
      <c r="BQ17" s="411"/>
      <c r="BR17" s="411"/>
      <c r="BS17" s="411"/>
      <c r="BT17" s="411"/>
      <c r="BU17" s="412"/>
      <c r="BV17" s="410">
        <v>7313504</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
      <c r="A18" s="178"/>
      <c r="B18" s="535" t="s">
        <v>162</v>
      </c>
      <c r="C18" s="453"/>
      <c r="D18" s="453"/>
      <c r="E18" s="536"/>
      <c r="F18" s="536"/>
      <c r="G18" s="536"/>
      <c r="H18" s="536"/>
      <c r="I18" s="536"/>
      <c r="J18" s="536"/>
      <c r="K18" s="536"/>
      <c r="L18" s="537">
        <v>276.85000000000002</v>
      </c>
      <c r="M18" s="537"/>
      <c r="N18" s="537"/>
      <c r="O18" s="537"/>
      <c r="P18" s="537"/>
      <c r="Q18" s="537"/>
      <c r="R18" s="538"/>
      <c r="S18" s="538"/>
      <c r="T18" s="538"/>
      <c r="U18" s="538"/>
      <c r="V18" s="539"/>
      <c r="W18" s="428"/>
      <c r="X18" s="429"/>
      <c r="Y18" s="429"/>
      <c r="Z18" s="429"/>
      <c r="AA18" s="429"/>
      <c r="AB18" s="420"/>
      <c r="AC18" s="540">
        <v>55.4</v>
      </c>
      <c r="AD18" s="541"/>
      <c r="AE18" s="541"/>
      <c r="AF18" s="541"/>
      <c r="AG18" s="542"/>
      <c r="AH18" s="540">
        <v>55.8</v>
      </c>
      <c r="AI18" s="541"/>
      <c r="AJ18" s="541"/>
      <c r="AK18" s="541"/>
      <c r="AL18" s="543"/>
      <c r="AM18" s="439"/>
      <c r="AN18" s="440"/>
      <c r="AO18" s="440"/>
      <c r="AP18" s="440"/>
      <c r="AQ18" s="440"/>
      <c r="AR18" s="440"/>
      <c r="AS18" s="440"/>
      <c r="AT18" s="441"/>
      <c r="AU18" s="442"/>
      <c r="AV18" s="443"/>
      <c r="AW18" s="443"/>
      <c r="AX18" s="443"/>
      <c r="AY18" s="444" t="s">
        <v>163</v>
      </c>
      <c r="AZ18" s="445"/>
      <c r="BA18" s="445"/>
      <c r="BB18" s="445"/>
      <c r="BC18" s="445"/>
      <c r="BD18" s="445"/>
      <c r="BE18" s="445"/>
      <c r="BF18" s="445"/>
      <c r="BG18" s="445"/>
      <c r="BH18" s="445"/>
      <c r="BI18" s="445"/>
      <c r="BJ18" s="445"/>
      <c r="BK18" s="445"/>
      <c r="BL18" s="445"/>
      <c r="BM18" s="446"/>
      <c r="BN18" s="410">
        <v>13995415</v>
      </c>
      <c r="BO18" s="411"/>
      <c r="BP18" s="411"/>
      <c r="BQ18" s="411"/>
      <c r="BR18" s="411"/>
      <c r="BS18" s="411"/>
      <c r="BT18" s="411"/>
      <c r="BU18" s="412"/>
      <c r="BV18" s="410">
        <v>14303951</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
      <c r="A19" s="178"/>
      <c r="B19" s="535" t="s">
        <v>164</v>
      </c>
      <c r="C19" s="453"/>
      <c r="D19" s="453"/>
      <c r="E19" s="536"/>
      <c r="F19" s="536"/>
      <c r="G19" s="536"/>
      <c r="H19" s="536"/>
      <c r="I19" s="536"/>
      <c r="J19" s="536"/>
      <c r="K19" s="536"/>
      <c r="L19" s="544">
        <v>168</v>
      </c>
      <c r="M19" s="544"/>
      <c r="N19" s="544"/>
      <c r="O19" s="544"/>
      <c r="P19" s="544"/>
      <c r="Q19" s="544"/>
      <c r="R19" s="545"/>
      <c r="S19" s="545"/>
      <c r="T19" s="545"/>
      <c r="U19" s="545"/>
      <c r="V19" s="546"/>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165</v>
      </c>
      <c r="AZ19" s="445"/>
      <c r="BA19" s="445"/>
      <c r="BB19" s="445"/>
      <c r="BC19" s="445"/>
      <c r="BD19" s="445"/>
      <c r="BE19" s="445"/>
      <c r="BF19" s="445"/>
      <c r="BG19" s="445"/>
      <c r="BH19" s="445"/>
      <c r="BI19" s="445"/>
      <c r="BJ19" s="445"/>
      <c r="BK19" s="445"/>
      <c r="BL19" s="445"/>
      <c r="BM19" s="446"/>
      <c r="BN19" s="410">
        <v>18819602</v>
      </c>
      <c r="BO19" s="411"/>
      <c r="BP19" s="411"/>
      <c r="BQ19" s="411"/>
      <c r="BR19" s="411"/>
      <c r="BS19" s="411"/>
      <c r="BT19" s="411"/>
      <c r="BU19" s="412"/>
      <c r="BV19" s="410">
        <v>18619238</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
      <c r="A20" s="178"/>
      <c r="B20" s="535" t="s">
        <v>166</v>
      </c>
      <c r="C20" s="453"/>
      <c r="D20" s="453"/>
      <c r="E20" s="536"/>
      <c r="F20" s="536"/>
      <c r="G20" s="536"/>
      <c r="H20" s="536"/>
      <c r="I20" s="536"/>
      <c r="J20" s="536"/>
      <c r="K20" s="536"/>
      <c r="L20" s="544">
        <v>17593</v>
      </c>
      <c r="M20" s="544"/>
      <c r="N20" s="544"/>
      <c r="O20" s="544"/>
      <c r="P20" s="544"/>
      <c r="Q20" s="544"/>
      <c r="R20" s="545"/>
      <c r="S20" s="545"/>
      <c r="T20" s="545"/>
      <c r="U20" s="545"/>
      <c r="V20" s="546"/>
      <c r="W20" s="428"/>
      <c r="X20" s="429"/>
      <c r="Y20" s="429"/>
      <c r="Z20" s="429"/>
      <c r="AA20" s="429"/>
      <c r="AB20" s="429"/>
      <c r="AC20" s="547"/>
      <c r="AD20" s="547"/>
      <c r="AE20" s="547"/>
      <c r="AF20" s="547"/>
      <c r="AG20" s="547"/>
      <c r="AH20" s="547"/>
      <c r="AI20" s="547"/>
      <c r="AJ20" s="547"/>
      <c r="AK20" s="547"/>
      <c r="AL20" s="548"/>
      <c r="AM20" s="549"/>
      <c r="AN20" s="465"/>
      <c r="AO20" s="465"/>
      <c r="AP20" s="465"/>
      <c r="AQ20" s="465"/>
      <c r="AR20" s="465"/>
      <c r="AS20" s="465"/>
      <c r="AT20" s="466"/>
      <c r="AU20" s="550"/>
      <c r="AV20" s="551"/>
      <c r="AW20" s="551"/>
      <c r="AX20" s="552"/>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
      <c r="A21" s="178"/>
      <c r="B21" s="526" t="s">
        <v>167</v>
      </c>
      <c r="C21" s="527"/>
      <c r="D21" s="527"/>
      <c r="E21" s="527"/>
      <c r="F21" s="527"/>
      <c r="G21" s="527"/>
      <c r="H21" s="527"/>
      <c r="I21" s="527"/>
      <c r="J21" s="527"/>
      <c r="K21" s="527"/>
      <c r="L21" s="527"/>
      <c r="M21" s="527"/>
      <c r="N21" s="527"/>
      <c r="O21" s="527"/>
      <c r="P21" s="527"/>
      <c r="Q21" s="527"/>
      <c r="R21" s="527"/>
      <c r="S21" s="527"/>
      <c r="T21" s="527"/>
      <c r="U21" s="527"/>
      <c r="V21" s="527"/>
      <c r="W21" s="527"/>
      <c r="X21" s="527"/>
      <c r="Y21" s="527"/>
      <c r="Z21" s="527"/>
      <c r="AA21" s="527"/>
      <c r="AB21" s="527"/>
      <c r="AC21" s="527"/>
      <c r="AD21" s="527"/>
      <c r="AE21" s="527"/>
      <c r="AF21" s="527"/>
      <c r="AG21" s="527"/>
      <c r="AH21" s="527"/>
      <c r="AI21" s="527"/>
      <c r="AJ21" s="527"/>
      <c r="AK21" s="527"/>
      <c r="AL21" s="527"/>
      <c r="AM21" s="527"/>
      <c r="AN21" s="527"/>
      <c r="AO21" s="527"/>
      <c r="AP21" s="527"/>
      <c r="AQ21" s="527"/>
      <c r="AR21" s="527"/>
      <c r="AS21" s="527"/>
      <c r="AT21" s="527"/>
      <c r="AU21" s="527"/>
      <c r="AV21" s="527"/>
      <c r="AW21" s="527"/>
      <c r="AX21" s="528"/>
      <c r="AY21" s="529"/>
      <c r="AZ21" s="530"/>
      <c r="BA21" s="530"/>
      <c r="BB21" s="530"/>
      <c r="BC21" s="530"/>
      <c r="BD21" s="530"/>
      <c r="BE21" s="530"/>
      <c r="BF21" s="530"/>
      <c r="BG21" s="530"/>
      <c r="BH21" s="530"/>
      <c r="BI21" s="530"/>
      <c r="BJ21" s="530"/>
      <c r="BK21" s="530"/>
      <c r="BL21" s="530"/>
      <c r="BM21" s="531"/>
      <c r="BN21" s="532"/>
      <c r="BO21" s="533"/>
      <c r="BP21" s="533"/>
      <c r="BQ21" s="533"/>
      <c r="BR21" s="533"/>
      <c r="BS21" s="533"/>
      <c r="BT21" s="533"/>
      <c r="BU21" s="534"/>
      <c r="BV21" s="532"/>
      <c r="BW21" s="533"/>
      <c r="BX21" s="533"/>
      <c r="BY21" s="533"/>
      <c r="BZ21" s="533"/>
      <c r="CA21" s="533"/>
      <c r="CB21" s="533"/>
      <c r="CC21" s="534"/>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15">
      <c r="A22" s="178"/>
      <c r="B22" s="580" t="s">
        <v>168</v>
      </c>
      <c r="C22" s="554"/>
      <c r="D22" s="555"/>
      <c r="E22" s="422" t="s">
        <v>1</v>
      </c>
      <c r="F22" s="427"/>
      <c r="G22" s="427"/>
      <c r="H22" s="427"/>
      <c r="I22" s="427"/>
      <c r="J22" s="427"/>
      <c r="K22" s="417"/>
      <c r="L22" s="422" t="s">
        <v>169</v>
      </c>
      <c r="M22" s="427"/>
      <c r="N22" s="427"/>
      <c r="O22" s="427"/>
      <c r="P22" s="417"/>
      <c r="Q22" s="585" t="s">
        <v>170</v>
      </c>
      <c r="R22" s="586"/>
      <c r="S22" s="586"/>
      <c r="T22" s="586"/>
      <c r="U22" s="586"/>
      <c r="V22" s="587"/>
      <c r="W22" s="553" t="s">
        <v>171</v>
      </c>
      <c r="X22" s="554"/>
      <c r="Y22" s="555"/>
      <c r="Z22" s="422" t="s">
        <v>1</v>
      </c>
      <c r="AA22" s="427"/>
      <c r="AB22" s="427"/>
      <c r="AC22" s="427"/>
      <c r="AD22" s="427"/>
      <c r="AE22" s="427"/>
      <c r="AF22" s="427"/>
      <c r="AG22" s="417"/>
      <c r="AH22" s="591" t="s">
        <v>172</v>
      </c>
      <c r="AI22" s="427"/>
      <c r="AJ22" s="427"/>
      <c r="AK22" s="427"/>
      <c r="AL22" s="417"/>
      <c r="AM22" s="591" t="s">
        <v>173</v>
      </c>
      <c r="AN22" s="592"/>
      <c r="AO22" s="592"/>
      <c r="AP22" s="592"/>
      <c r="AQ22" s="592"/>
      <c r="AR22" s="593"/>
      <c r="AS22" s="585" t="s">
        <v>170</v>
      </c>
      <c r="AT22" s="586"/>
      <c r="AU22" s="586"/>
      <c r="AV22" s="586"/>
      <c r="AW22" s="586"/>
      <c r="AX22" s="597"/>
      <c r="AY22" s="370" t="s">
        <v>174</v>
      </c>
      <c r="AZ22" s="371"/>
      <c r="BA22" s="371"/>
      <c r="BB22" s="371"/>
      <c r="BC22" s="371"/>
      <c r="BD22" s="371"/>
      <c r="BE22" s="371"/>
      <c r="BF22" s="371"/>
      <c r="BG22" s="371"/>
      <c r="BH22" s="371"/>
      <c r="BI22" s="371"/>
      <c r="BJ22" s="371"/>
      <c r="BK22" s="371"/>
      <c r="BL22" s="371"/>
      <c r="BM22" s="372"/>
      <c r="BN22" s="373">
        <v>32134986</v>
      </c>
      <c r="BO22" s="374"/>
      <c r="BP22" s="374"/>
      <c r="BQ22" s="374"/>
      <c r="BR22" s="374"/>
      <c r="BS22" s="374"/>
      <c r="BT22" s="374"/>
      <c r="BU22" s="375"/>
      <c r="BV22" s="373">
        <v>33446235</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15">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175</v>
      </c>
      <c r="AZ23" s="445"/>
      <c r="BA23" s="445"/>
      <c r="BB23" s="445"/>
      <c r="BC23" s="445"/>
      <c r="BD23" s="445"/>
      <c r="BE23" s="445"/>
      <c r="BF23" s="445"/>
      <c r="BG23" s="445"/>
      <c r="BH23" s="445"/>
      <c r="BI23" s="445"/>
      <c r="BJ23" s="445"/>
      <c r="BK23" s="445"/>
      <c r="BL23" s="445"/>
      <c r="BM23" s="446"/>
      <c r="BN23" s="410">
        <v>14904380</v>
      </c>
      <c r="BO23" s="411"/>
      <c r="BP23" s="411"/>
      <c r="BQ23" s="411"/>
      <c r="BR23" s="411"/>
      <c r="BS23" s="411"/>
      <c r="BT23" s="411"/>
      <c r="BU23" s="412"/>
      <c r="BV23" s="410">
        <v>14134089</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
      <c r="A24" s="178"/>
      <c r="B24" s="581"/>
      <c r="C24" s="557"/>
      <c r="D24" s="558"/>
      <c r="E24" s="460" t="s">
        <v>176</v>
      </c>
      <c r="F24" s="440"/>
      <c r="G24" s="440"/>
      <c r="H24" s="440"/>
      <c r="I24" s="440"/>
      <c r="J24" s="440"/>
      <c r="K24" s="441"/>
      <c r="L24" s="461">
        <v>1</v>
      </c>
      <c r="M24" s="462"/>
      <c r="N24" s="462"/>
      <c r="O24" s="462"/>
      <c r="P24" s="504"/>
      <c r="Q24" s="461">
        <v>7970</v>
      </c>
      <c r="R24" s="462"/>
      <c r="S24" s="462"/>
      <c r="T24" s="462"/>
      <c r="U24" s="462"/>
      <c r="V24" s="504"/>
      <c r="W24" s="556"/>
      <c r="X24" s="557"/>
      <c r="Y24" s="558"/>
      <c r="Z24" s="460" t="s">
        <v>177</v>
      </c>
      <c r="AA24" s="440"/>
      <c r="AB24" s="440"/>
      <c r="AC24" s="440"/>
      <c r="AD24" s="440"/>
      <c r="AE24" s="440"/>
      <c r="AF24" s="440"/>
      <c r="AG24" s="441"/>
      <c r="AH24" s="461">
        <v>401</v>
      </c>
      <c r="AI24" s="462"/>
      <c r="AJ24" s="462"/>
      <c r="AK24" s="462"/>
      <c r="AL24" s="504"/>
      <c r="AM24" s="461">
        <v>1209416</v>
      </c>
      <c r="AN24" s="462"/>
      <c r="AO24" s="462"/>
      <c r="AP24" s="462"/>
      <c r="AQ24" s="462"/>
      <c r="AR24" s="504"/>
      <c r="AS24" s="461">
        <v>3016</v>
      </c>
      <c r="AT24" s="462"/>
      <c r="AU24" s="462"/>
      <c r="AV24" s="462"/>
      <c r="AW24" s="462"/>
      <c r="AX24" s="463"/>
      <c r="AY24" s="529" t="s">
        <v>178</v>
      </c>
      <c r="AZ24" s="530"/>
      <c r="BA24" s="530"/>
      <c r="BB24" s="530"/>
      <c r="BC24" s="530"/>
      <c r="BD24" s="530"/>
      <c r="BE24" s="530"/>
      <c r="BF24" s="530"/>
      <c r="BG24" s="530"/>
      <c r="BH24" s="530"/>
      <c r="BI24" s="530"/>
      <c r="BJ24" s="530"/>
      <c r="BK24" s="530"/>
      <c r="BL24" s="530"/>
      <c r="BM24" s="531"/>
      <c r="BN24" s="410">
        <v>23005246</v>
      </c>
      <c r="BO24" s="411"/>
      <c r="BP24" s="411"/>
      <c r="BQ24" s="411"/>
      <c r="BR24" s="411"/>
      <c r="BS24" s="411"/>
      <c r="BT24" s="411"/>
      <c r="BU24" s="412"/>
      <c r="BV24" s="410">
        <v>24019315</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15">
      <c r="A25" s="178"/>
      <c r="B25" s="581"/>
      <c r="C25" s="557"/>
      <c r="D25" s="558"/>
      <c r="E25" s="460" t="s">
        <v>179</v>
      </c>
      <c r="F25" s="440"/>
      <c r="G25" s="440"/>
      <c r="H25" s="440"/>
      <c r="I25" s="440"/>
      <c r="J25" s="440"/>
      <c r="K25" s="441"/>
      <c r="L25" s="461">
        <v>1</v>
      </c>
      <c r="M25" s="462"/>
      <c r="N25" s="462"/>
      <c r="O25" s="462"/>
      <c r="P25" s="504"/>
      <c r="Q25" s="461">
        <v>6250</v>
      </c>
      <c r="R25" s="462"/>
      <c r="S25" s="462"/>
      <c r="T25" s="462"/>
      <c r="U25" s="462"/>
      <c r="V25" s="504"/>
      <c r="W25" s="556"/>
      <c r="X25" s="557"/>
      <c r="Y25" s="558"/>
      <c r="Z25" s="460" t="s">
        <v>180</v>
      </c>
      <c r="AA25" s="440"/>
      <c r="AB25" s="440"/>
      <c r="AC25" s="440"/>
      <c r="AD25" s="440"/>
      <c r="AE25" s="440"/>
      <c r="AF25" s="440"/>
      <c r="AG25" s="441"/>
      <c r="AH25" s="461" t="s">
        <v>181</v>
      </c>
      <c r="AI25" s="462"/>
      <c r="AJ25" s="462"/>
      <c r="AK25" s="462"/>
      <c r="AL25" s="504"/>
      <c r="AM25" s="461" t="s">
        <v>142</v>
      </c>
      <c r="AN25" s="462"/>
      <c r="AO25" s="462"/>
      <c r="AP25" s="462"/>
      <c r="AQ25" s="462"/>
      <c r="AR25" s="504"/>
      <c r="AS25" s="461" t="s">
        <v>142</v>
      </c>
      <c r="AT25" s="462"/>
      <c r="AU25" s="462"/>
      <c r="AV25" s="462"/>
      <c r="AW25" s="462"/>
      <c r="AX25" s="463"/>
      <c r="AY25" s="370" t="s">
        <v>182</v>
      </c>
      <c r="AZ25" s="371"/>
      <c r="BA25" s="371"/>
      <c r="BB25" s="371"/>
      <c r="BC25" s="371"/>
      <c r="BD25" s="371"/>
      <c r="BE25" s="371"/>
      <c r="BF25" s="371"/>
      <c r="BG25" s="371"/>
      <c r="BH25" s="371"/>
      <c r="BI25" s="371"/>
      <c r="BJ25" s="371"/>
      <c r="BK25" s="371"/>
      <c r="BL25" s="371"/>
      <c r="BM25" s="372"/>
      <c r="BN25" s="373">
        <v>6590766</v>
      </c>
      <c r="BO25" s="374"/>
      <c r="BP25" s="374"/>
      <c r="BQ25" s="374"/>
      <c r="BR25" s="374"/>
      <c r="BS25" s="374"/>
      <c r="BT25" s="374"/>
      <c r="BU25" s="375"/>
      <c r="BV25" s="373">
        <v>6979091</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15">
      <c r="A26" s="178"/>
      <c r="B26" s="581"/>
      <c r="C26" s="557"/>
      <c r="D26" s="558"/>
      <c r="E26" s="460" t="s">
        <v>183</v>
      </c>
      <c r="F26" s="440"/>
      <c r="G26" s="440"/>
      <c r="H26" s="440"/>
      <c r="I26" s="440"/>
      <c r="J26" s="440"/>
      <c r="K26" s="441"/>
      <c r="L26" s="461">
        <v>1</v>
      </c>
      <c r="M26" s="462"/>
      <c r="N26" s="462"/>
      <c r="O26" s="462"/>
      <c r="P26" s="504"/>
      <c r="Q26" s="461">
        <v>5570</v>
      </c>
      <c r="R26" s="462"/>
      <c r="S26" s="462"/>
      <c r="T26" s="462"/>
      <c r="U26" s="462"/>
      <c r="V26" s="504"/>
      <c r="W26" s="556"/>
      <c r="X26" s="557"/>
      <c r="Y26" s="558"/>
      <c r="Z26" s="460" t="s">
        <v>184</v>
      </c>
      <c r="AA26" s="562"/>
      <c r="AB26" s="562"/>
      <c r="AC26" s="562"/>
      <c r="AD26" s="562"/>
      <c r="AE26" s="562"/>
      <c r="AF26" s="562"/>
      <c r="AG26" s="563"/>
      <c r="AH26" s="461">
        <v>24</v>
      </c>
      <c r="AI26" s="462"/>
      <c r="AJ26" s="462"/>
      <c r="AK26" s="462"/>
      <c r="AL26" s="504"/>
      <c r="AM26" s="461">
        <v>76152</v>
      </c>
      <c r="AN26" s="462"/>
      <c r="AO26" s="462"/>
      <c r="AP26" s="462"/>
      <c r="AQ26" s="462"/>
      <c r="AR26" s="504"/>
      <c r="AS26" s="461">
        <v>3173</v>
      </c>
      <c r="AT26" s="462"/>
      <c r="AU26" s="462"/>
      <c r="AV26" s="462"/>
      <c r="AW26" s="462"/>
      <c r="AX26" s="463"/>
      <c r="AY26" s="413" t="s">
        <v>185</v>
      </c>
      <c r="AZ26" s="414"/>
      <c r="BA26" s="414"/>
      <c r="BB26" s="414"/>
      <c r="BC26" s="414"/>
      <c r="BD26" s="414"/>
      <c r="BE26" s="414"/>
      <c r="BF26" s="414"/>
      <c r="BG26" s="414"/>
      <c r="BH26" s="414"/>
      <c r="BI26" s="414"/>
      <c r="BJ26" s="414"/>
      <c r="BK26" s="414"/>
      <c r="BL26" s="414"/>
      <c r="BM26" s="415"/>
      <c r="BN26" s="410" t="s">
        <v>133</v>
      </c>
      <c r="BO26" s="411"/>
      <c r="BP26" s="411"/>
      <c r="BQ26" s="411"/>
      <c r="BR26" s="411"/>
      <c r="BS26" s="411"/>
      <c r="BT26" s="411"/>
      <c r="BU26" s="412"/>
      <c r="BV26" s="410" t="s">
        <v>181</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
      <c r="A27" s="178"/>
      <c r="B27" s="581"/>
      <c r="C27" s="557"/>
      <c r="D27" s="558"/>
      <c r="E27" s="460" t="s">
        <v>186</v>
      </c>
      <c r="F27" s="440"/>
      <c r="G27" s="440"/>
      <c r="H27" s="440"/>
      <c r="I27" s="440"/>
      <c r="J27" s="440"/>
      <c r="K27" s="441"/>
      <c r="L27" s="461">
        <v>1</v>
      </c>
      <c r="M27" s="462"/>
      <c r="N27" s="462"/>
      <c r="O27" s="462"/>
      <c r="P27" s="504"/>
      <c r="Q27" s="461">
        <v>3940</v>
      </c>
      <c r="R27" s="462"/>
      <c r="S27" s="462"/>
      <c r="T27" s="462"/>
      <c r="U27" s="462"/>
      <c r="V27" s="504"/>
      <c r="W27" s="556"/>
      <c r="X27" s="557"/>
      <c r="Y27" s="558"/>
      <c r="Z27" s="460" t="s">
        <v>187</v>
      </c>
      <c r="AA27" s="440"/>
      <c r="AB27" s="440"/>
      <c r="AC27" s="440"/>
      <c r="AD27" s="440"/>
      <c r="AE27" s="440"/>
      <c r="AF27" s="440"/>
      <c r="AG27" s="441"/>
      <c r="AH27" s="461" t="s">
        <v>181</v>
      </c>
      <c r="AI27" s="462"/>
      <c r="AJ27" s="462"/>
      <c r="AK27" s="462"/>
      <c r="AL27" s="504"/>
      <c r="AM27" s="461" t="s">
        <v>188</v>
      </c>
      <c r="AN27" s="462"/>
      <c r="AO27" s="462"/>
      <c r="AP27" s="462"/>
      <c r="AQ27" s="462"/>
      <c r="AR27" s="504"/>
      <c r="AS27" s="461" t="s">
        <v>181</v>
      </c>
      <c r="AT27" s="462"/>
      <c r="AU27" s="462"/>
      <c r="AV27" s="462"/>
      <c r="AW27" s="462"/>
      <c r="AX27" s="463"/>
      <c r="AY27" s="505" t="s">
        <v>189</v>
      </c>
      <c r="AZ27" s="506"/>
      <c r="BA27" s="506"/>
      <c r="BB27" s="506"/>
      <c r="BC27" s="506"/>
      <c r="BD27" s="506"/>
      <c r="BE27" s="506"/>
      <c r="BF27" s="506"/>
      <c r="BG27" s="506"/>
      <c r="BH27" s="506"/>
      <c r="BI27" s="506"/>
      <c r="BJ27" s="506"/>
      <c r="BK27" s="506"/>
      <c r="BL27" s="506"/>
      <c r="BM27" s="507"/>
      <c r="BN27" s="532">
        <v>300541</v>
      </c>
      <c r="BO27" s="533"/>
      <c r="BP27" s="533"/>
      <c r="BQ27" s="533"/>
      <c r="BR27" s="533"/>
      <c r="BS27" s="533"/>
      <c r="BT27" s="533"/>
      <c r="BU27" s="534"/>
      <c r="BV27" s="532">
        <v>2093380</v>
      </c>
      <c r="BW27" s="533"/>
      <c r="BX27" s="533"/>
      <c r="BY27" s="533"/>
      <c r="BZ27" s="533"/>
      <c r="CA27" s="533"/>
      <c r="CB27" s="533"/>
      <c r="CC27" s="534"/>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15">
      <c r="A28" s="178"/>
      <c r="B28" s="581"/>
      <c r="C28" s="557"/>
      <c r="D28" s="558"/>
      <c r="E28" s="460" t="s">
        <v>190</v>
      </c>
      <c r="F28" s="440"/>
      <c r="G28" s="440"/>
      <c r="H28" s="440"/>
      <c r="I28" s="440"/>
      <c r="J28" s="440"/>
      <c r="K28" s="441"/>
      <c r="L28" s="461">
        <v>1</v>
      </c>
      <c r="M28" s="462"/>
      <c r="N28" s="462"/>
      <c r="O28" s="462"/>
      <c r="P28" s="504"/>
      <c r="Q28" s="461">
        <v>3580</v>
      </c>
      <c r="R28" s="462"/>
      <c r="S28" s="462"/>
      <c r="T28" s="462"/>
      <c r="U28" s="462"/>
      <c r="V28" s="504"/>
      <c r="W28" s="556"/>
      <c r="X28" s="557"/>
      <c r="Y28" s="558"/>
      <c r="Z28" s="460" t="s">
        <v>191</v>
      </c>
      <c r="AA28" s="440"/>
      <c r="AB28" s="440"/>
      <c r="AC28" s="440"/>
      <c r="AD28" s="440"/>
      <c r="AE28" s="440"/>
      <c r="AF28" s="440"/>
      <c r="AG28" s="441"/>
      <c r="AH28" s="461" t="s">
        <v>142</v>
      </c>
      <c r="AI28" s="462"/>
      <c r="AJ28" s="462"/>
      <c r="AK28" s="462"/>
      <c r="AL28" s="504"/>
      <c r="AM28" s="461" t="s">
        <v>181</v>
      </c>
      <c r="AN28" s="462"/>
      <c r="AO28" s="462"/>
      <c r="AP28" s="462"/>
      <c r="AQ28" s="462"/>
      <c r="AR28" s="504"/>
      <c r="AS28" s="461" t="s">
        <v>142</v>
      </c>
      <c r="AT28" s="462"/>
      <c r="AU28" s="462"/>
      <c r="AV28" s="462"/>
      <c r="AW28" s="462"/>
      <c r="AX28" s="463"/>
      <c r="AY28" s="564" t="s">
        <v>192</v>
      </c>
      <c r="AZ28" s="565"/>
      <c r="BA28" s="565"/>
      <c r="BB28" s="566"/>
      <c r="BC28" s="370" t="s">
        <v>48</v>
      </c>
      <c r="BD28" s="371"/>
      <c r="BE28" s="371"/>
      <c r="BF28" s="371"/>
      <c r="BG28" s="371"/>
      <c r="BH28" s="371"/>
      <c r="BI28" s="371"/>
      <c r="BJ28" s="371"/>
      <c r="BK28" s="371"/>
      <c r="BL28" s="371"/>
      <c r="BM28" s="372"/>
      <c r="BN28" s="373">
        <v>6267653</v>
      </c>
      <c r="BO28" s="374"/>
      <c r="BP28" s="374"/>
      <c r="BQ28" s="374"/>
      <c r="BR28" s="374"/>
      <c r="BS28" s="374"/>
      <c r="BT28" s="374"/>
      <c r="BU28" s="375"/>
      <c r="BV28" s="373">
        <v>5122087</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15">
      <c r="A29" s="178"/>
      <c r="B29" s="581"/>
      <c r="C29" s="557"/>
      <c r="D29" s="558"/>
      <c r="E29" s="460" t="s">
        <v>193</v>
      </c>
      <c r="F29" s="440"/>
      <c r="G29" s="440"/>
      <c r="H29" s="440"/>
      <c r="I29" s="440"/>
      <c r="J29" s="440"/>
      <c r="K29" s="441"/>
      <c r="L29" s="461">
        <v>18</v>
      </c>
      <c r="M29" s="462"/>
      <c r="N29" s="462"/>
      <c r="O29" s="462"/>
      <c r="P29" s="504"/>
      <c r="Q29" s="461">
        <v>3390</v>
      </c>
      <c r="R29" s="462"/>
      <c r="S29" s="462"/>
      <c r="T29" s="462"/>
      <c r="U29" s="462"/>
      <c r="V29" s="504"/>
      <c r="W29" s="559"/>
      <c r="X29" s="560"/>
      <c r="Y29" s="561"/>
      <c r="Z29" s="460" t="s">
        <v>194</v>
      </c>
      <c r="AA29" s="440"/>
      <c r="AB29" s="440"/>
      <c r="AC29" s="440"/>
      <c r="AD29" s="440"/>
      <c r="AE29" s="440"/>
      <c r="AF29" s="440"/>
      <c r="AG29" s="441"/>
      <c r="AH29" s="461">
        <v>401</v>
      </c>
      <c r="AI29" s="462"/>
      <c r="AJ29" s="462"/>
      <c r="AK29" s="462"/>
      <c r="AL29" s="504"/>
      <c r="AM29" s="461">
        <v>1209416</v>
      </c>
      <c r="AN29" s="462"/>
      <c r="AO29" s="462"/>
      <c r="AP29" s="462"/>
      <c r="AQ29" s="462"/>
      <c r="AR29" s="504"/>
      <c r="AS29" s="461">
        <v>3016</v>
      </c>
      <c r="AT29" s="462"/>
      <c r="AU29" s="462"/>
      <c r="AV29" s="462"/>
      <c r="AW29" s="462"/>
      <c r="AX29" s="463"/>
      <c r="AY29" s="567"/>
      <c r="AZ29" s="568"/>
      <c r="BA29" s="568"/>
      <c r="BB29" s="569"/>
      <c r="BC29" s="444" t="s">
        <v>195</v>
      </c>
      <c r="BD29" s="445"/>
      <c r="BE29" s="445"/>
      <c r="BF29" s="445"/>
      <c r="BG29" s="445"/>
      <c r="BH29" s="445"/>
      <c r="BI29" s="445"/>
      <c r="BJ29" s="445"/>
      <c r="BK29" s="445"/>
      <c r="BL29" s="445"/>
      <c r="BM29" s="446"/>
      <c r="BN29" s="410">
        <v>1241272</v>
      </c>
      <c r="BO29" s="411"/>
      <c r="BP29" s="411"/>
      <c r="BQ29" s="411"/>
      <c r="BR29" s="411"/>
      <c r="BS29" s="411"/>
      <c r="BT29" s="411"/>
      <c r="BU29" s="412"/>
      <c r="BV29" s="410">
        <v>1440956</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196</v>
      </c>
      <c r="X30" s="578"/>
      <c r="Y30" s="578"/>
      <c r="Z30" s="578"/>
      <c r="AA30" s="578"/>
      <c r="AB30" s="578"/>
      <c r="AC30" s="578"/>
      <c r="AD30" s="578"/>
      <c r="AE30" s="578"/>
      <c r="AF30" s="578"/>
      <c r="AG30" s="579"/>
      <c r="AH30" s="540">
        <v>95.7</v>
      </c>
      <c r="AI30" s="541"/>
      <c r="AJ30" s="541"/>
      <c r="AK30" s="541"/>
      <c r="AL30" s="541"/>
      <c r="AM30" s="541"/>
      <c r="AN30" s="541"/>
      <c r="AO30" s="541"/>
      <c r="AP30" s="541"/>
      <c r="AQ30" s="541"/>
      <c r="AR30" s="541"/>
      <c r="AS30" s="541"/>
      <c r="AT30" s="541"/>
      <c r="AU30" s="541"/>
      <c r="AV30" s="541"/>
      <c r="AW30" s="541"/>
      <c r="AX30" s="543"/>
      <c r="AY30" s="570"/>
      <c r="AZ30" s="571"/>
      <c r="BA30" s="571"/>
      <c r="BB30" s="572"/>
      <c r="BC30" s="529" t="s">
        <v>50</v>
      </c>
      <c r="BD30" s="530"/>
      <c r="BE30" s="530"/>
      <c r="BF30" s="530"/>
      <c r="BG30" s="530"/>
      <c r="BH30" s="530"/>
      <c r="BI30" s="530"/>
      <c r="BJ30" s="530"/>
      <c r="BK30" s="530"/>
      <c r="BL30" s="530"/>
      <c r="BM30" s="531"/>
      <c r="BN30" s="532">
        <v>4247052</v>
      </c>
      <c r="BO30" s="533"/>
      <c r="BP30" s="533"/>
      <c r="BQ30" s="533"/>
      <c r="BR30" s="533"/>
      <c r="BS30" s="533"/>
      <c r="BT30" s="533"/>
      <c r="BU30" s="534"/>
      <c r="BV30" s="532">
        <v>3410921</v>
      </c>
      <c r="BW30" s="533"/>
      <c r="BX30" s="533"/>
      <c r="BY30" s="533"/>
      <c r="BZ30" s="533"/>
      <c r="CA30" s="533"/>
      <c r="CB30" s="533"/>
      <c r="CC30" s="53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573" t="s">
        <v>197</v>
      </c>
      <c r="D32" s="573"/>
      <c r="E32" s="573"/>
      <c r="F32" s="573"/>
      <c r="G32" s="573"/>
      <c r="H32" s="573"/>
      <c r="I32" s="573"/>
      <c r="J32" s="573"/>
      <c r="K32" s="573"/>
      <c r="L32" s="573"/>
      <c r="M32" s="573"/>
      <c r="N32" s="573"/>
      <c r="O32" s="573"/>
      <c r="P32" s="573"/>
      <c r="Q32" s="573"/>
      <c r="R32" s="573"/>
      <c r="S32" s="573"/>
      <c r="U32" s="414" t="s">
        <v>198</v>
      </c>
      <c r="V32" s="414"/>
      <c r="W32" s="414"/>
      <c r="X32" s="414"/>
      <c r="Y32" s="414"/>
      <c r="Z32" s="414"/>
      <c r="AA32" s="414"/>
      <c r="AB32" s="414"/>
      <c r="AC32" s="414"/>
      <c r="AD32" s="414"/>
      <c r="AE32" s="414"/>
      <c r="AF32" s="414"/>
      <c r="AG32" s="414"/>
      <c r="AH32" s="414"/>
      <c r="AI32" s="414"/>
      <c r="AJ32" s="414"/>
      <c r="AK32" s="414"/>
      <c r="AM32" s="414" t="s">
        <v>199</v>
      </c>
      <c r="AN32" s="414"/>
      <c r="AO32" s="414"/>
      <c r="AP32" s="414"/>
      <c r="AQ32" s="414"/>
      <c r="AR32" s="414"/>
      <c r="AS32" s="414"/>
      <c r="AT32" s="414"/>
      <c r="AU32" s="414"/>
      <c r="AV32" s="414"/>
      <c r="AW32" s="414"/>
      <c r="AX32" s="414"/>
      <c r="AY32" s="414"/>
      <c r="AZ32" s="414"/>
      <c r="BA32" s="414"/>
      <c r="BB32" s="414"/>
      <c r="BC32" s="414"/>
      <c r="BE32" s="414" t="s">
        <v>200</v>
      </c>
      <c r="BF32" s="414"/>
      <c r="BG32" s="414"/>
      <c r="BH32" s="414"/>
      <c r="BI32" s="414"/>
      <c r="BJ32" s="414"/>
      <c r="BK32" s="414"/>
      <c r="BL32" s="414"/>
      <c r="BM32" s="414"/>
      <c r="BN32" s="414"/>
      <c r="BO32" s="414"/>
      <c r="BP32" s="414"/>
      <c r="BQ32" s="414"/>
      <c r="BR32" s="414"/>
      <c r="BS32" s="414"/>
      <c r="BT32" s="414"/>
      <c r="BU32" s="414"/>
      <c r="BW32" s="414" t="s">
        <v>201</v>
      </c>
      <c r="BX32" s="414"/>
      <c r="BY32" s="414"/>
      <c r="BZ32" s="414"/>
      <c r="CA32" s="414"/>
      <c r="CB32" s="414"/>
      <c r="CC32" s="414"/>
      <c r="CD32" s="414"/>
      <c r="CE32" s="414"/>
      <c r="CF32" s="414"/>
      <c r="CG32" s="414"/>
      <c r="CH32" s="414"/>
      <c r="CI32" s="414"/>
      <c r="CJ32" s="414"/>
      <c r="CK32" s="414"/>
      <c r="CL32" s="414"/>
      <c r="CM32" s="414"/>
      <c r="CO32" s="414" t="s">
        <v>202</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15">
      <c r="A33" s="178"/>
      <c r="B33" s="202"/>
      <c r="C33" s="434" t="s">
        <v>203</v>
      </c>
      <c r="D33" s="434"/>
      <c r="E33" s="399" t="s">
        <v>204</v>
      </c>
      <c r="F33" s="399"/>
      <c r="G33" s="399"/>
      <c r="H33" s="399"/>
      <c r="I33" s="399"/>
      <c r="J33" s="399"/>
      <c r="K33" s="399"/>
      <c r="L33" s="399"/>
      <c r="M33" s="399"/>
      <c r="N33" s="399"/>
      <c r="O33" s="399"/>
      <c r="P33" s="399"/>
      <c r="Q33" s="399"/>
      <c r="R33" s="399"/>
      <c r="S33" s="399"/>
      <c r="T33" s="203"/>
      <c r="U33" s="434" t="s">
        <v>203</v>
      </c>
      <c r="V33" s="434"/>
      <c r="W33" s="399" t="s">
        <v>204</v>
      </c>
      <c r="X33" s="399"/>
      <c r="Y33" s="399"/>
      <c r="Z33" s="399"/>
      <c r="AA33" s="399"/>
      <c r="AB33" s="399"/>
      <c r="AC33" s="399"/>
      <c r="AD33" s="399"/>
      <c r="AE33" s="399"/>
      <c r="AF33" s="399"/>
      <c r="AG33" s="399"/>
      <c r="AH33" s="399"/>
      <c r="AI33" s="399"/>
      <c r="AJ33" s="399"/>
      <c r="AK33" s="399"/>
      <c r="AL33" s="203"/>
      <c r="AM33" s="434" t="s">
        <v>205</v>
      </c>
      <c r="AN33" s="434"/>
      <c r="AO33" s="399" t="s">
        <v>204</v>
      </c>
      <c r="AP33" s="399"/>
      <c r="AQ33" s="399"/>
      <c r="AR33" s="399"/>
      <c r="AS33" s="399"/>
      <c r="AT33" s="399"/>
      <c r="AU33" s="399"/>
      <c r="AV33" s="399"/>
      <c r="AW33" s="399"/>
      <c r="AX33" s="399"/>
      <c r="AY33" s="399"/>
      <c r="AZ33" s="399"/>
      <c r="BA33" s="399"/>
      <c r="BB33" s="399"/>
      <c r="BC33" s="399"/>
      <c r="BD33" s="204"/>
      <c r="BE33" s="399" t="s">
        <v>206</v>
      </c>
      <c r="BF33" s="399"/>
      <c r="BG33" s="399" t="s">
        <v>207</v>
      </c>
      <c r="BH33" s="399"/>
      <c r="BI33" s="399"/>
      <c r="BJ33" s="399"/>
      <c r="BK33" s="399"/>
      <c r="BL33" s="399"/>
      <c r="BM33" s="399"/>
      <c r="BN33" s="399"/>
      <c r="BO33" s="399"/>
      <c r="BP33" s="399"/>
      <c r="BQ33" s="399"/>
      <c r="BR33" s="399"/>
      <c r="BS33" s="399"/>
      <c r="BT33" s="399"/>
      <c r="BU33" s="399"/>
      <c r="BV33" s="204"/>
      <c r="BW33" s="434" t="s">
        <v>206</v>
      </c>
      <c r="BX33" s="434"/>
      <c r="BY33" s="399" t="s">
        <v>208</v>
      </c>
      <c r="BZ33" s="399"/>
      <c r="CA33" s="399"/>
      <c r="CB33" s="399"/>
      <c r="CC33" s="399"/>
      <c r="CD33" s="399"/>
      <c r="CE33" s="399"/>
      <c r="CF33" s="399"/>
      <c r="CG33" s="399"/>
      <c r="CH33" s="399"/>
      <c r="CI33" s="399"/>
      <c r="CJ33" s="399"/>
      <c r="CK33" s="399"/>
      <c r="CL33" s="399"/>
      <c r="CM33" s="399"/>
      <c r="CN33" s="203"/>
      <c r="CO33" s="434" t="s">
        <v>209</v>
      </c>
      <c r="CP33" s="434"/>
      <c r="CQ33" s="399" t="s">
        <v>210</v>
      </c>
      <c r="CR33" s="399"/>
      <c r="CS33" s="399"/>
      <c r="CT33" s="399"/>
      <c r="CU33" s="399"/>
      <c r="CV33" s="399"/>
      <c r="CW33" s="399"/>
      <c r="CX33" s="399"/>
      <c r="CY33" s="399"/>
      <c r="CZ33" s="399"/>
      <c r="DA33" s="399"/>
      <c r="DB33" s="399"/>
      <c r="DC33" s="399"/>
      <c r="DD33" s="399"/>
      <c r="DE33" s="399"/>
      <c r="DF33" s="203"/>
      <c r="DG33" s="599" t="s">
        <v>211</v>
      </c>
      <c r="DH33" s="599"/>
      <c r="DI33" s="205"/>
    </row>
    <row r="34" spans="1:113" ht="32.25" customHeight="1" x14ac:dyDescent="0.15">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国民健康保険事業特別会計</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水道事業会計</v>
      </c>
      <c r="AP34" s="601"/>
      <c r="AQ34" s="601"/>
      <c r="AR34" s="601"/>
      <c r="AS34" s="601"/>
      <c r="AT34" s="601"/>
      <c r="AU34" s="601"/>
      <c r="AV34" s="601"/>
      <c r="AW34" s="601"/>
      <c r="AX34" s="601"/>
      <c r="AY34" s="601"/>
      <c r="AZ34" s="601"/>
      <c r="BA34" s="601"/>
      <c r="BB34" s="601"/>
      <c r="BC34" s="601"/>
      <c r="BD34" s="178"/>
      <c r="BE34" s="600" t="str">
        <f>IF(BG34="","",MAX(C34:D43,U34:V43,AM34:AN43)+1)</f>
        <v/>
      </c>
      <c r="BF34" s="600"/>
      <c r="BG34" s="601"/>
      <c r="BH34" s="601"/>
      <c r="BI34" s="601"/>
      <c r="BJ34" s="601"/>
      <c r="BK34" s="601"/>
      <c r="BL34" s="601"/>
      <c r="BM34" s="601"/>
      <c r="BN34" s="601"/>
      <c r="BO34" s="601"/>
      <c r="BP34" s="601"/>
      <c r="BQ34" s="601"/>
      <c r="BR34" s="601"/>
      <c r="BS34" s="601"/>
      <c r="BT34" s="601"/>
      <c r="BU34" s="601"/>
      <c r="BV34" s="178"/>
      <c r="BW34" s="600">
        <f>IF(BY34="","",MAX(C34:D43,U34:V43,AM34:AN43,BE34:BF43)+1)</f>
        <v>7</v>
      </c>
      <c r="BX34" s="600"/>
      <c r="BY34" s="601" t="str">
        <f>IF('各会計、関係団体の財政状況及び健全化判断比率'!B68="","",'各会計、関係団体の財政状況及び健全化判断比率'!B68)</f>
        <v>菊池広域連合</v>
      </c>
      <c r="BZ34" s="601"/>
      <c r="CA34" s="601"/>
      <c r="CB34" s="601"/>
      <c r="CC34" s="601"/>
      <c r="CD34" s="601"/>
      <c r="CE34" s="601"/>
      <c r="CF34" s="601"/>
      <c r="CG34" s="601"/>
      <c r="CH34" s="601"/>
      <c r="CI34" s="601"/>
      <c r="CJ34" s="601"/>
      <c r="CK34" s="601"/>
      <c r="CL34" s="601"/>
      <c r="CM34" s="601"/>
      <c r="CN34" s="178"/>
      <c r="CO34" s="600">
        <f>IF(CQ34="","",MAX(C34:D43,U34:V43,AM34:AN43,BE34:BF43,BW34:BX43)+1)</f>
        <v>13</v>
      </c>
      <c r="CP34" s="600"/>
      <c r="CQ34" s="601" t="str">
        <f>IF('各会計、関係団体の財政状況及び健全化判断比率'!BS7="","",'各会計、関係団体の財政状況及び健全化判断比率'!BS7)</f>
        <v>菊池市土地開発公社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15">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介護保険事業特別会計</v>
      </c>
      <c r="X35" s="601"/>
      <c r="Y35" s="601"/>
      <c r="Z35" s="601"/>
      <c r="AA35" s="601"/>
      <c r="AB35" s="601"/>
      <c r="AC35" s="601"/>
      <c r="AD35" s="601"/>
      <c r="AE35" s="601"/>
      <c r="AF35" s="601"/>
      <c r="AG35" s="601"/>
      <c r="AH35" s="601"/>
      <c r="AI35" s="601"/>
      <c r="AJ35" s="601"/>
      <c r="AK35" s="601"/>
      <c r="AL35" s="178"/>
      <c r="AM35" s="600">
        <f t="shared" ref="AM35:AM43" si="0">IF(AO35="","",AM34+1)</f>
        <v>6</v>
      </c>
      <c r="AN35" s="600"/>
      <c r="AO35" s="601" t="str">
        <f>IF('各会計、関係団体の財政状況及び健全化判断比率'!B32="","",'各会計、関係団体の財政状況及び健全化判断比率'!B32)</f>
        <v>下水道事業会計</v>
      </c>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8</v>
      </c>
      <c r="BX35" s="600"/>
      <c r="BY35" s="601" t="str">
        <f>IF('各会計、関係団体の財政状況及び健全化判断比率'!B69="","",'各会計、関係団体の財政状況及び健全化判断比率'!B69)</f>
        <v>菊池環境保全組合</v>
      </c>
      <c r="BZ35" s="601"/>
      <c r="CA35" s="601"/>
      <c r="CB35" s="601"/>
      <c r="CC35" s="601"/>
      <c r="CD35" s="601"/>
      <c r="CE35" s="601"/>
      <c r="CF35" s="601"/>
      <c r="CG35" s="601"/>
      <c r="CH35" s="601"/>
      <c r="CI35" s="601"/>
      <c r="CJ35" s="601"/>
      <c r="CK35" s="601"/>
      <c r="CL35" s="601"/>
      <c r="CM35" s="601"/>
      <c r="CN35" s="178"/>
      <c r="CO35" s="600">
        <f t="shared" ref="CO35:CO43" si="3">IF(CQ35="","",CO34+1)</f>
        <v>14</v>
      </c>
      <c r="CP35" s="600"/>
      <c r="CQ35" s="601" t="str">
        <f>IF('各会計、関係団体の財政状況及び健全化判断比率'!BS8="","",'各会計、関係団体の財政状況及び健全化判断比率'!BS8)</f>
        <v>菊池観光物産館</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15">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後期高齢者医療事業特別会計</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9</v>
      </c>
      <c r="BX36" s="600"/>
      <c r="BY36" s="601" t="str">
        <f>IF('各会計、関係団体の財政状況及び健全化判断比率'!B70="","",'各会計、関係団体の財政状況及び健全化判断比率'!B70)</f>
        <v>菊池養生園保健組合</v>
      </c>
      <c r="BZ36" s="601"/>
      <c r="CA36" s="601"/>
      <c r="CB36" s="601"/>
      <c r="CC36" s="601"/>
      <c r="CD36" s="601"/>
      <c r="CE36" s="601"/>
      <c r="CF36" s="601"/>
      <c r="CG36" s="601"/>
      <c r="CH36" s="601"/>
      <c r="CI36" s="601"/>
      <c r="CJ36" s="601"/>
      <c r="CK36" s="601"/>
      <c r="CL36" s="601"/>
      <c r="CM36" s="601"/>
      <c r="CN36" s="178"/>
      <c r="CO36" s="600">
        <f t="shared" si="3"/>
        <v>15</v>
      </c>
      <c r="CP36" s="600"/>
      <c r="CQ36" s="601" t="str">
        <f>IF('各会計、関係団体の財政状況及び健全化判断比率'!BS9="","",'各会計、関係団体の財政状況及び健全化判断比率'!BS9)</f>
        <v>ファームきくち</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15">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10</v>
      </c>
      <c r="BX37" s="600"/>
      <c r="BY37" s="601" t="str">
        <f>IF('各会計、関係団体の財政状況及び健全化判断比率'!B71="","",'各会計、関係団体の財政状況及び健全化判断比率'!B71)</f>
        <v>熊本県市町村総合事務組合</v>
      </c>
      <c r="BZ37" s="601"/>
      <c r="CA37" s="601"/>
      <c r="CB37" s="601"/>
      <c r="CC37" s="601"/>
      <c r="CD37" s="601"/>
      <c r="CE37" s="601"/>
      <c r="CF37" s="601"/>
      <c r="CG37" s="601"/>
      <c r="CH37" s="601"/>
      <c r="CI37" s="601"/>
      <c r="CJ37" s="601"/>
      <c r="CK37" s="601"/>
      <c r="CL37" s="601"/>
      <c r="CM37" s="601"/>
      <c r="CN37" s="178"/>
      <c r="CO37" s="600">
        <f t="shared" si="3"/>
        <v>16</v>
      </c>
      <c r="CP37" s="600"/>
      <c r="CQ37" s="601" t="str">
        <f>IF('各会計、関係団体の財政状況及び健全化判断比率'!BS10="","",'各会計、関係団体の財政状況及び健全化判断比率'!BS10)</f>
        <v>七城町振興公社</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15">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11</v>
      </c>
      <c r="BX38" s="600"/>
      <c r="BY38" s="601" t="str">
        <f>IF('各会計、関係団体の財政状況及び健全化判断比率'!B72="","",'各会計、関係団体の財政状況及び健全化判断比率'!B72)</f>
        <v>熊本県後期高齢者医療広域連合（一般会計）</v>
      </c>
      <c r="BZ38" s="601"/>
      <c r="CA38" s="601"/>
      <c r="CB38" s="601"/>
      <c r="CC38" s="601"/>
      <c r="CD38" s="601"/>
      <c r="CE38" s="601"/>
      <c r="CF38" s="601"/>
      <c r="CG38" s="601"/>
      <c r="CH38" s="601"/>
      <c r="CI38" s="601"/>
      <c r="CJ38" s="601"/>
      <c r="CK38" s="601"/>
      <c r="CL38" s="601"/>
      <c r="CM38" s="601"/>
      <c r="CN38" s="178"/>
      <c r="CO38" s="600">
        <f t="shared" si="3"/>
        <v>17</v>
      </c>
      <c r="CP38" s="600"/>
      <c r="CQ38" s="601" t="str">
        <f>IF('各会計、関係団体の財政状況及び健全化判断比率'!BS11="","",'各会計、関係団体の財政状況及び健全化判断比率'!BS11)</f>
        <v>七城町特産品センター</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15">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12</v>
      </c>
      <c r="BX39" s="600"/>
      <c r="BY39" s="601" t="str">
        <f>IF('各会計、関係団体の財政状況及び健全化判断比率'!B73="","",'各会計、関係団体の財政状況及び健全化判断比率'!B73)</f>
        <v>熊本県後期高齢者医療広域連合（後期高齢者医療特別会計）</v>
      </c>
      <c r="BZ39" s="601"/>
      <c r="CA39" s="601"/>
      <c r="CB39" s="601"/>
      <c r="CC39" s="601"/>
      <c r="CD39" s="601"/>
      <c r="CE39" s="601"/>
      <c r="CF39" s="601"/>
      <c r="CG39" s="601"/>
      <c r="CH39" s="601"/>
      <c r="CI39" s="601"/>
      <c r="CJ39" s="601"/>
      <c r="CK39" s="601"/>
      <c r="CL39" s="601"/>
      <c r="CM39" s="601"/>
      <c r="CN39" s="178"/>
      <c r="CO39" s="600">
        <f t="shared" si="3"/>
        <v>18</v>
      </c>
      <c r="CP39" s="600"/>
      <c r="CQ39" s="601" t="str">
        <f>IF('各会計、関係団体の財政状況及び健全化判断比率'!BS12="","",'各会計、関係団体の財政状況及び健全化判断比率'!BS12)</f>
        <v>七城町銘柄米センター</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15">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8"/>
      <c r="CO40" s="600">
        <f t="shared" si="3"/>
        <v>19</v>
      </c>
      <c r="CP40" s="600"/>
      <c r="CQ40" s="601" t="str">
        <f>IF('各会計、関係団体の財政状況及び健全化判断比率'!BS13="","",'各会計、関係団体の財政状況及び健全化判断比率'!BS13)</f>
        <v>旭志村ふれあいセンター</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15">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f t="shared" si="3"/>
        <v>20</v>
      </c>
      <c r="CP41" s="600"/>
      <c r="CQ41" s="601" t="str">
        <f>IF('各会計、関係団体の財政状況及び健全化判断比率'!BS14="","",'各会計、関係団体の財政状況及び健全化判断比率'!BS14)</f>
        <v>有朋の里泗水</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15">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15">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212</v>
      </c>
      <c r="E46" s="603" t="s">
        <v>213</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15">
      <c r="E47" s="603" t="s">
        <v>214</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15">
      <c r="E48" s="603" t="s">
        <v>215</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15">
      <c r="E49" s="604" t="s">
        <v>216</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15">
      <c r="E50" s="603" t="s">
        <v>217</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15">
      <c r="E51" s="603" t="s">
        <v>218</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15">
      <c r="E52" s="603" t="s">
        <v>219</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15">
      <c r="E53" s="177" t="s">
        <v>591</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179" t="s">
        <v>577</v>
      </c>
      <c r="D34" s="1179"/>
      <c r="E34" s="1180"/>
      <c r="F34" s="32">
        <v>1.92</v>
      </c>
      <c r="G34" s="33">
        <v>0.89</v>
      </c>
      <c r="H34" s="33">
        <v>0.3</v>
      </c>
      <c r="I34" s="33">
        <v>0.25</v>
      </c>
      <c r="J34" s="34">
        <v>4.41</v>
      </c>
      <c r="K34" s="22"/>
      <c r="L34" s="22"/>
      <c r="M34" s="22"/>
      <c r="N34" s="22"/>
      <c r="O34" s="22"/>
      <c r="P34" s="22"/>
    </row>
    <row r="35" spans="1:16" ht="39" customHeight="1" x14ac:dyDescent="0.15">
      <c r="A35" s="22"/>
      <c r="B35" s="35"/>
      <c r="C35" s="1173" t="s">
        <v>578</v>
      </c>
      <c r="D35" s="1174"/>
      <c r="E35" s="1175"/>
      <c r="F35" s="36">
        <v>3.79</v>
      </c>
      <c r="G35" s="37">
        <v>3.73</v>
      </c>
      <c r="H35" s="37">
        <v>3.36</v>
      </c>
      <c r="I35" s="37">
        <v>3.16</v>
      </c>
      <c r="J35" s="38">
        <v>3.2</v>
      </c>
      <c r="K35" s="22"/>
      <c r="L35" s="22"/>
      <c r="M35" s="22"/>
      <c r="N35" s="22"/>
      <c r="O35" s="22"/>
      <c r="P35" s="22"/>
    </row>
    <row r="36" spans="1:16" ht="39" customHeight="1" x14ac:dyDescent="0.15">
      <c r="A36" s="22"/>
      <c r="B36" s="35"/>
      <c r="C36" s="1173" t="s">
        <v>579</v>
      </c>
      <c r="D36" s="1174"/>
      <c r="E36" s="1175"/>
      <c r="F36" s="36" t="s">
        <v>527</v>
      </c>
      <c r="G36" s="37" t="s">
        <v>527</v>
      </c>
      <c r="H36" s="37" t="s">
        <v>527</v>
      </c>
      <c r="I36" s="37">
        <v>0.88</v>
      </c>
      <c r="J36" s="38">
        <v>1.49</v>
      </c>
      <c r="K36" s="22"/>
      <c r="L36" s="22"/>
      <c r="M36" s="22"/>
      <c r="N36" s="22"/>
      <c r="O36" s="22"/>
      <c r="P36" s="22"/>
    </row>
    <row r="37" spans="1:16" ht="39" customHeight="1" x14ac:dyDescent="0.15">
      <c r="A37" s="22"/>
      <c r="B37" s="35"/>
      <c r="C37" s="1173" t="s">
        <v>580</v>
      </c>
      <c r="D37" s="1174"/>
      <c r="E37" s="1175"/>
      <c r="F37" s="36">
        <v>0.8</v>
      </c>
      <c r="G37" s="37">
        <v>0.83</v>
      </c>
      <c r="H37" s="37">
        <v>0.38</v>
      </c>
      <c r="I37" s="37">
        <v>0.41</v>
      </c>
      <c r="J37" s="38">
        <v>0.61</v>
      </c>
      <c r="K37" s="22"/>
      <c r="L37" s="22"/>
      <c r="M37" s="22"/>
      <c r="N37" s="22"/>
      <c r="O37" s="22"/>
      <c r="P37" s="22"/>
    </row>
    <row r="38" spans="1:16" ht="39" customHeight="1" x14ac:dyDescent="0.15">
      <c r="A38" s="22"/>
      <c r="B38" s="35"/>
      <c r="C38" s="1173" t="s">
        <v>581</v>
      </c>
      <c r="D38" s="1174"/>
      <c r="E38" s="1175"/>
      <c r="F38" s="36">
        <v>0.46</v>
      </c>
      <c r="G38" s="37">
        <v>0.85</v>
      </c>
      <c r="H38" s="37">
        <v>1.42</v>
      </c>
      <c r="I38" s="37">
        <v>0.04</v>
      </c>
      <c r="J38" s="38">
        <v>0.03</v>
      </c>
      <c r="K38" s="22"/>
      <c r="L38" s="22"/>
      <c r="M38" s="22"/>
      <c r="N38" s="22"/>
      <c r="O38" s="22"/>
      <c r="P38" s="22"/>
    </row>
    <row r="39" spans="1:16" ht="39" customHeight="1" x14ac:dyDescent="0.15">
      <c r="A39" s="22"/>
      <c r="B39" s="35"/>
      <c r="C39" s="1173" t="s">
        <v>582</v>
      </c>
      <c r="D39" s="1174"/>
      <c r="E39" s="1175"/>
      <c r="F39" s="36">
        <v>0</v>
      </c>
      <c r="G39" s="37">
        <v>0</v>
      </c>
      <c r="H39" s="37">
        <v>0</v>
      </c>
      <c r="I39" s="37">
        <v>0</v>
      </c>
      <c r="J39" s="38">
        <v>0.01</v>
      </c>
      <c r="K39" s="22"/>
      <c r="L39" s="22"/>
      <c r="M39" s="22"/>
      <c r="N39" s="22"/>
      <c r="O39" s="22"/>
      <c r="P39" s="22"/>
    </row>
    <row r="40" spans="1:16" ht="39" customHeight="1" x14ac:dyDescent="0.15">
      <c r="A40" s="22"/>
      <c r="B40" s="35"/>
      <c r="C40" s="1173"/>
      <c r="D40" s="1174"/>
      <c r="E40" s="1175"/>
      <c r="F40" s="36"/>
      <c r="G40" s="37"/>
      <c r="H40" s="37"/>
      <c r="I40" s="37"/>
      <c r="J40" s="38"/>
      <c r="K40" s="22"/>
      <c r="L40" s="22"/>
      <c r="M40" s="22"/>
      <c r="N40" s="22"/>
      <c r="O40" s="22"/>
      <c r="P40" s="22"/>
    </row>
    <row r="41" spans="1:16" ht="39" customHeight="1" x14ac:dyDescent="0.15">
      <c r="A41" s="22"/>
      <c r="B41" s="35"/>
      <c r="C41" s="1173"/>
      <c r="D41" s="1174"/>
      <c r="E41" s="1175"/>
      <c r="F41" s="36"/>
      <c r="G41" s="37"/>
      <c r="H41" s="37"/>
      <c r="I41" s="37"/>
      <c r="J41" s="38"/>
      <c r="K41" s="22"/>
      <c r="L41" s="22"/>
      <c r="M41" s="22"/>
      <c r="N41" s="22"/>
      <c r="O41" s="22"/>
      <c r="P41" s="22"/>
    </row>
    <row r="42" spans="1:16" ht="39" customHeight="1" x14ac:dyDescent="0.15">
      <c r="A42" s="22"/>
      <c r="B42" s="39"/>
      <c r="C42" s="1173" t="s">
        <v>583</v>
      </c>
      <c r="D42" s="1174"/>
      <c r="E42" s="1175"/>
      <c r="F42" s="36" t="s">
        <v>527</v>
      </c>
      <c r="G42" s="37" t="s">
        <v>527</v>
      </c>
      <c r="H42" s="37" t="s">
        <v>527</v>
      </c>
      <c r="I42" s="37" t="s">
        <v>527</v>
      </c>
      <c r="J42" s="38" t="s">
        <v>527</v>
      </c>
      <c r="K42" s="22"/>
      <c r="L42" s="22"/>
      <c r="M42" s="22"/>
      <c r="N42" s="22"/>
      <c r="O42" s="22"/>
      <c r="P42" s="22"/>
    </row>
    <row r="43" spans="1:16" ht="39" customHeight="1" thickBot="1" x14ac:dyDescent="0.2">
      <c r="A43" s="22"/>
      <c r="B43" s="40"/>
      <c r="C43" s="1176" t="s">
        <v>584</v>
      </c>
      <c r="D43" s="1177"/>
      <c r="E43" s="1178"/>
      <c r="F43" s="41">
        <v>0</v>
      </c>
      <c r="G43" s="42">
        <v>0</v>
      </c>
      <c r="H43" s="42">
        <v>0.45</v>
      </c>
      <c r="I43" s="42">
        <v>0</v>
      </c>
      <c r="J43" s="43" t="s">
        <v>527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tUp/l5sevMy5yAWHGuRFea/ljjvnzZozpLITo9F1h6jm7+0ZUNZrsI871BOhfnbKxl99FcATmRzLWcoWO3FTA==" saltValue="i75ffgY1n1l6k1a2sPaS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568</v>
      </c>
      <c r="L44" s="56" t="s">
        <v>569</v>
      </c>
      <c r="M44" s="56" t="s">
        <v>570</v>
      </c>
      <c r="N44" s="56" t="s">
        <v>571</v>
      </c>
      <c r="O44" s="57" t="s">
        <v>572</v>
      </c>
      <c r="P44" s="48"/>
      <c r="Q44" s="48"/>
      <c r="R44" s="48"/>
      <c r="S44" s="48"/>
      <c r="T44" s="48"/>
      <c r="U44" s="48"/>
    </row>
    <row r="45" spans="1:21" ht="30.75" customHeight="1" x14ac:dyDescent="0.15">
      <c r="A45" s="48"/>
      <c r="B45" s="1181" t="s">
        <v>11</v>
      </c>
      <c r="C45" s="1182"/>
      <c r="D45" s="58"/>
      <c r="E45" s="1187" t="s">
        <v>12</v>
      </c>
      <c r="F45" s="1187"/>
      <c r="G45" s="1187"/>
      <c r="H45" s="1187"/>
      <c r="I45" s="1187"/>
      <c r="J45" s="1188"/>
      <c r="K45" s="59">
        <v>2953</v>
      </c>
      <c r="L45" s="60">
        <v>3229</v>
      </c>
      <c r="M45" s="60">
        <v>3626</v>
      </c>
      <c r="N45" s="60">
        <v>3512</v>
      </c>
      <c r="O45" s="61">
        <v>3601</v>
      </c>
      <c r="P45" s="48"/>
      <c r="Q45" s="48"/>
      <c r="R45" s="48"/>
      <c r="S45" s="48"/>
      <c r="T45" s="48"/>
      <c r="U45" s="48"/>
    </row>
    <row r="46" spans="1:21" ht="30.75" customHeight="1" x14ac:dyDescent="0.15">
      <c r="A46" s="48"/>
      <c r="B46" s="1183"/>
      <c r="C46" s="1184"/>
      <c r="D46" s="62"/>
      <c r="E46" s="1189" t="s">
        <v>13</v>
      </c>
      <c r="F46" s="1189"/>
      <c r="G46" s="1189"/>
      <c r="H46" s="1189"/>
      <c r="I46" s="1189"/>
      <c r="J46" s="1190"/>
      <c r="K46" s="63" t="s">
        <v>527</v>
      </c>
      <c r="L46" s="64" t="s">
        <v>527</v>
      </c>
      <c r="M46" s="64" t="s">
        <v>527</v>
      </c>
      <c r="N46" s="64" t="s">
        <v>527</v>
      </c>
      <c r="O46" s="65" t="s">
        <v>527</v>
      </c>
      <c r="P46" s="48"/>
      <c r="Q46" s="48"/>
      <c r="R46" s="48"/>
      <c r="S46" s="48"/>
      <c r="T46" s="48"/>
      <c r="U46" s="48"/>
    </row>
    <row r="47" spans="1:21" ht="30.75" customHeight="1" x14ac:dyDescent="0.15">
      <c r="A47" s="48"/>
      <c r="B47" s="1183"/>
      <c r="C47" s="1184"/>
      <c r="D47" s="62"/>
      <c r="E47" s="1189" t="s">
        <v>14</v>
      </c>
      <c r="F47" s="1189"/>
      <c r="G47" s="1189"/>
      <c r="H47" s="1189"/>
      <c r="I47" s="1189"/>
      <c r="J47" s="1190"/>
      <c r="K47" s="63" t="s">
        <v>527</v>
      </c>
      <c r="L47" s="64" t="s">
        <v>527</v>
      </c>
      <c r="M47" s="64" t="s">
        <v>527</v>
      </c>
      <c r="N47" s="64" t="s">
        <v>527</v>
      </c>
      <c r="O47" s="65" t="s">
        <v>527</v>
      </c>
      <c r="P47" s="48"/>
      <c r="Q47" s="48"/>
      <c r="R47" s="48"/>
      <c r="S47" s="48"/>
      <c r="T47" s="48"/>
      <c r="U47" s="48"/>
    </row>
    <row r="48" spans="1:21" ht="30.75" customHeight="1" x14ac:dyDescent="0.15">
      <c r="A48" s="48"/>
      <c r="B48" s="1183"/>
      <c r="C48" s="1184"/>
      <c r="D48" s="62"/>
      <c r="E48" s="1189" t="s">
        <v>15</v>
      </c>
      <c r="F48" s="1189"/>
      <c r="G48" s="1189"/>
      <c r="H48" s="1189"/>
      <c r="I48" s="1189"/>
      <c r="J48" s="1190"/>
      <c r="K48" s="63">
        <v>543</v>
      </c>
      <c r="L48" s="64">
        <v>559</v>
      </c>
      <c r="M48" s="64">
        <v>594</v>
      </c>
      <c r="N48" s="64">
        <v>538</v>
      </c>
      <c r="O48" s="65">
        <v>546</v>
      </c>
      <c r="P48" s="48"/>
      <c r="Q48" s="48"/>
      <c r="R48" s="48"/>
      <c r="S48" s="48"/>
      <c r="T48" s="48"/>
      <c r="U48" s="48"/>
    </row>
    <row r="49" spans="1:21" ht="30.75" customHeight="1" x14ac:dyDescent="0.15">
      <c r="A49" s="48"/>
      <c r="B49" s="1183"/>
      <c r="C49" s="1184"/>
      <c r="D49" s="62"/>
      <c r="E49" s="1189" t="s">
        <v>16</v>
      </c>
      <c r="F49" s="1189"/>
      <c r="G49" s="1189"/>
      <c r="H49" s="1189"/>
      <c r="I49" s="1189"/>
      <c r="J49" s="1190"/>
      <c r="K49" s="63">
        <v>235</v>
      </c>
      <c r="L49" s="64">
        <v>294</v>
      </c>
      <c r="M49" s="64">
        <v>193</v>
      </c>
      <c r="N49" s="64">
        <v>82</v>
      </c>
      <c r="O49" s="65">
        <v>105</v>
      </c>
      <c r="P49" s="48"/>
      <c r="Q49" s="48"/>
      <c r="R49" s="48"/>
      <c r="S49" s="48"/>
      <c r="T49" s="48"/>
      <c r="U49" s="48"/>
    </row>
    <row r="50" spans="1:21" ht="30.75" customHeight="1" x14ac:dyDescent="0.15">
      <c r="A50" s="48"/>
      <c r="B50" s="1183"/>
      <c r="C50" s="1184"/>
      <c r="D50" s="62"/>
      <c r="E50" s="1189" t="s">
        <v>17</v>
      </c>
      <c r="F50" s="1189"/>
      <c r="G50" s="1189"/>
      <c r="H50" s="1189"/>
      <c r="I50" s="1189"/>
      <c r="J50" s="1190"/>
      <c r="K50" s="63">
        <v>140</v>
      </c>
      <c r="L50" s="64">
        <v>142</v>
      </c>
      <c r="M50" s="64">
        <v>146</v>
      </c>
      <c r="N50" s="64">
        <v>144</v>
      </c>
      <c r="O50" s="65">
        <v>133</v>
      </c>
      <c r="P50" s="48"/>
      <c r="Q50" s="48"/>
      <c r="R50" s="48"/>
      <c r="S50" s="48"/>
      <c r="T50" s="48"/>
      <c r="U50" s="48"/>
    </row>
    <row r="51" spans="1:21" ht="30.75" customHeight="1" x14ac:dyDescent="0.15">
      <c r="A51" s="48"/>
      <c r="B51" s="1185"/>
      <c r="C51" s="1186"/>
      <c r="D51" s="66"/>
      <c r="E51" s="1189" t="s">
        <v>18</v>
      </c>
      <c r="F51" s="1189"/>
      <c r="G51" s="1189"/>
      <c r="H51" s="1189"/>
      <c r="I51" s="1189"/>
      <c r="J51" s="1190"/>
      <c r="K51" s="63" t="s">
        <v>527</v>
      </c>
      <c r="L51" s="64" t="s">
        <v>527</v>
      </c>
      <c r="M51" s="64" t="s">
        <v>527</v>
      </c>
      <c r="N51" s="64" t="s">
        <v>527</v>
      </c>
      <c r="O51" s="65" t="s">
        <v>527</v>
      </c>
      <c r="P51" s="48"/>
      <c r="Q51" s="48"/>
      <c r="R51" s="48"/>
      <c r="S51" s="48"/>
      <c r="T51" s="48"/>
      <c r="U51" s="48"/>
    </row>
    <row r="52" spans="1:21" ht="30.75" customHeight="1" x14ac:dyDescent="0.15">
      <c r="A52" s="48"/>
      <c r="B52" s="1191" t="s">
        <v>19</v>
      </c>
      <c r="C52" s="1192"/>
      <c r="D52" s="66"/>
      <c r="E52" s="1189" t="s">
        <v>20</v>
      </c>
      <c r="F52" s="1189"/>
      <c r="G52" s="1189"/>
      <c r="H52" s="1189"/>
      <c r="I52" s="1189"/>
      <c r="J52" s="1190"/>
      <c r="K52" s="63">
        <v>2864</v>
      </c>
      <c r="L52" s="64">
        <v>2942</v>
      </c>
      <c r="M52" s="64">
        <v>3086</v>
      </c>
      <c r="N52" s="64">
        <v>3147</v>
      </c>
      <c r="O52" s="65">
        <v>3173</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1007</v>
      </c>
      <c r="L53" s="69">
        <v>1282</v>
      </c>
      <c r="M53" s="69">
        <v>1473</v>
      </c>
      <c r="N53" s="69">
        <v>1129</v>
      </c>
      <c r="O53" s="70">
        <v>1212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585</v>
      </c>
      <c r="P55" s="48"/>
      <c r="Q55" s="48"/>
      <c r="R55" s="48"/>
      <c r="S55" s="48"/>
      <c r="T55" s="48"/>
      <c r="U55" s="48"/>
    </row>
    <row r="56" spans="1:21" ht="31.5" customHeight="1" thickBot="1" x14ac:dyDescent="0.2">
      <c r="A56" s="48"/>
      <c r="B56" s="76"/>
      <c r="C56" s="77"/>
      <c r="D56" s="77"/>
      <c r="E56" s="78"/>
      <c r="F56" s="78"/>
      <c r="G56" s="78"/>
      <c r="H56" s="78"/>
      <c r="I56" s="78"/>
      <c r="J56" s="79" t="s">
        <v>2</v>
      </c>
      <c r="K56" s="80" t="s">
        <v>586</v>
      </c>
      <c r="L56" s="81" t="s">
        <v>587</v>
      </c>
      <c r="M56" s="81" t="s">
        <v>588</v>
      </c>
      <c r="N56" s="81" t="s">
        <v>589</v>
      </c>
      <c r="O56" s="82" t="s">
        <v>590</v>
      </c>
      <c r="P56" s="48"/>
      <c r="Q56" s="48"/>
      <c r="R56" s="48"/>
      <c r="S56" s="48"/>
      <c r="T56" s="48"/>
      <c r="U56" s="48"/>
    </row>
    <row r="57" spans="1:21" ht="31.5" customHeight="1" x14ac:dyDescent="0.15">
      <c r="B57" s="1197" t="s">
        <v>25</v>
      </c>
      <c r="C57" s="1198"/>
      <c r="D57" s="1201" t="s">
        <v>26</v>
      </c>
      <c r="E57" s="1202"/>
      <c r="F57" s="1202"/>
      <c r="G57" s="1202"/>
      <c r="H57" s="1202"/>
      <c r="I57" s="1202"/>
      <c r="J57" s="1203"/>
      <c r="K57" s="83"/>
      <c r="L57" s="84"/>
      <c r="M57" s="84"/>
      <c r="N57" s="84"/>
      <c r="O57" s="85"/>
    </row>
    <row r="58" spans="1:21" ht="31.5" customHeight="1" thickBot="1" x14ac:dyDescent="0.2">
      <c r="B58" s="1199"/>
      <c r="C58" s="1200"/>
      <c r="D58" s="1204" t="s">
        <v>27</v>
      </c>
      <c r="E58" s="1205"/>
      <c r="F58" s="1205"/>
      <c r="G58" s="1205"/>
      <c r="H58" s="1205"/>
      <c r="I58" s="1205"/>
      <c r="J58" s="1206"/>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0vbOCexUsVBB2hLmCc2o83EYis0r+kkLnHRMekVqblBeMU1U0Jd+iMjf2oy0W2MJQ47QhDykZ6h/y4uyIfySiw==" saltValue="oXZqMJIxjxaZ3Ukrxl6Fm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568</v>
      </c>
      <c r="J40" s="100" t="s">
        <v>569</v>
      </c>
      <c r="K40" s="100" t="s">
        <v>570</v>
      </c>
      <c r="L40" s="100" t="s">
        <v>571</v>
      </c>
      <c r="M40" s="101" t="s">
        <v>572</v>
      </c>
    </row>
    <row r="41" spans="2:13" ht="27.75" customHeight="1" x14ac:dyDescent="0.15">
      <c r="B41" s="1207" t="s">
        <v>30</v>
      </c>
      <c r="C41" s="1208"/>
      <c r="D41" s="102"/>
      <c r="E41" s="1213" t="s">
        <v>31</v>
      </c>
      <c r="F41" s="1213"/>
      <c r="G41" s="1213"/>
      <c r="H41" s="1214"/>
      <c r="I41" s="358">
        <v>35346</v>
      </c>
      <c r="J41" s="359">
        <v>35025</v>
      </c>
      <c r="K41" s="359">
        <v>34342</v>
      </c>
      <c r="L41" s="359">
        <v>33446</v>
      </c>
      <c r="M41" s="360">
        <v>32135</v>
      </c>
    </row>
    <row r="42" spans="2:13" ht="27.75" customHeight="1" x14ac:dyDescent="0.15">
      <c r="B42" s="1209"/>
      <c r="C42" s="1210"/>
      <c r="D42" s="103"/>
      <c r="E42" s="1215" t="s">
        <v>32</v>
      </c>
      <c r="F42" s="1215"/>
      <c r="G42" s="1215"/>
      <c r="H42" s="1216"/>
      <c r="I42" s="361">
        <v>638</v>
      </c>
      <c r="J42" s="362">
        <v>454</v>
      </c>
      <c r="K42" s="362">
        <v>271</v>
      </c>
      <c r="L42" s="362">
        <v>136</v>
      </c>
      <c r="M42" s="363">
        <v>3</v>
      </c>
    </row>
    <row r="43" spans="2:13" ht="27.75" customHeight="1" x14ac:dyDescent="0.15">
      <c r="B43" s="1209"/>
      <c r="C43" s="1210"/>
      <c r="D43" s="103"/>
      <c r="E43" s="1215" t="s">
        <v>33</v>
      </c>
      <c r="F43" s="1215"/>
      <c r="G43" s="1215"/>
      <c r="H43" s="1216"/>
      <c r="I43" s="361">
        <v>7575</v>
      </c>
      <c r="J43" s="362">
        <v>7269</v>
      </c>
      <c r="K43" s="362">
        <v>7152</v>
      </c>
      <c r="L43" s="362">
        <v>6752</v>
      </c>
      <c r="M43" s="363">
        <v>6445</v>
      </c>
    </row>
    <row r="44" spans="2:13" ht="27.75" customHeight="1" x14ac:dyDescent="0.15">
      <c r="B44" s="1209"/>
      <c r="C44" s="1210"/>
      <c r="D44" s="103"/>
      <c r="E44" s="1215" t="s">
        <v>34</v>
      </c>
      <c r="F44" s="1215"/>
      <c r="G44" s="1215"/>
      <c r="H44" s="1216"/>
      <c r="I44" s="361">
        <v>676</v>
      </c>
      <c r="J44" s="362">
        <v>567</v>
      </c>
      <c r="K44" s="362">
        <v>1020</v>
      </c>
      <c r="L44" s="362">
        <v>3617</v>
      </c>
      <c r="M44" s="363">
        <v>4248</v>
      </c>
    </row>
    <row r="45" spans="2:13" ht="27.75" customHeight="1" x14ac:dyDescent="0.15">
      <c r="B45" s="1209"/>
      <c r="C45" s="1210"/>
      <c r="D45" s="103"/>
      <c r="E45" s="1215" t="s">
        <v>35</v>
      </c>
      <c r="F45" s="1215"/>
      <c r="G45" s="1215"/>
      <c r="H45" s="1216"/>
      <c r="I45" s="361">
        <v>1232</v>
      </c>
      <c r="J45" s="362">
        <v>1153</v>
      </c>
      <c r="K45" s="362">
        <v>1128</v>
      </c>
      <c r="L45" s="362">
        <v>1204</v>
      </c>
      <c r="M45" s="363">
        <v>904</v>
      </c>
    </row>
    <row r="46" spans="2:13" ht="27.75" customHeight="1" x14ac:dyDescent="0.15">
      <c r="B46" s="1209"/>
      <c r="C46" s="1210"/>
      <c r="D46" s="104"/>
      <c r="E46" s="1215" t="s">
        <v>36</v>
      </c>
      <c r="F46" s="1215"/>
      <c r="G46" s="1215"/>
      <c r="H46" s="1216"/>
      <c r="I46" s="361">
        <v>360</v>
      </c>
      <c r="J46" s="362" t="s">
        <v>527</v>
      </c>
      <c r="K46" s="362" t="s">
        <v>527</v>
      </c>
      <c r="L46" s="362" t="s">
        <v>527</v>
      </c>
      <c r="M46" s="363" t="s">
        <v>527</v>
      </c>
    </row>
    <row r="47" spans="2:13" ht="27.75" customHeight="1" x14ac:dyDescent="0.15">
      <c r="B47" s="1209"/>
      <c r="C47" s="1210"/>
      <c r="D47" s="105"/>
      <c r="E47" s="1217" t="s">
        <v>37</v>
      </c>
      <c r="F47" s="1218"/>
      <c r="G47" s="1218"/>
      <c r="H47" s="1219"/>
      <c r="I47" s="361" t="s">
        <v>527</v>
      </c>
      <c r="J47" s="362" t="s">
        <v>527</v>
      </c>
      <c r="K47" s="362" t="s">
        <v>527</v>
      </c>
      <c r="L47" s="362" t="s">
        <v>527</v>
      </c>
      <c r="M47" s="363" t="s">
        <v>527</v>
      </c>
    </row>
    <row r="48" spans="2:13" ht="27.75" customHeight="1" x14ac:dyDescent="0.15">
      <c r="B48" s="1209"/>
      <c r="C48" s="1210"/>
      <c r="D48" s="103"/>
      <c r="E48" s="1215" t="s">
        <v>38</v>
      </c>
      <c r="F48" s="1215"/>
      <c r="G48" s="1215"/>
      <c r="H48" s="1216"/>
      <c r="I48" s="361" t="s">
        <v>527</v>
      </c>
      <c r="J48" s="362" t="s">
        <v>527</v>
      </c>
      <c r="K48" s="362" t="s">
        <v>527</v>
      </c>
      <c r="L48" s="362" t="s">
        <v>527</v>
      </c>
      <c r="M48" s="363" t="s">
        <v>527</v>
      </c>
    </row>
    <row r="49" spans="2:13" ht="27.75" customHeight="1" x14ac:dyDescent="0.15">
      <c r="B49" s="1211"/>
      <c r="C49" s="1212"/>
      <c r="D49" s="103"/>
      <c r="E49" s="1215" t="s">
        <v>39</v>
      </c>
      <c r="F49" s="1215"/>
      <c r="G49" s="1215"/>
      <c r="H49" s="1216"/>
      <c r="I49" s="361" t="s">
        <v>527</v>
      </c>
      <c r="J49" s="362" t="s">
        <v>527</v>
      </c>
      <c r="K49" s="362" t="s">
        <v>527</v>
      </c>
      <c r="L49" s="362" t="s">
        <v>527</v>
      </c>
      <c r="M49" s="363" t="s">
        <v>527</v>
      </c>
    </row>
    <row r="50" spans="2:13" ht="27.75" customHeight="1" x14ac:dyDescent="0.15">
      <c r="B50" s="1220" t="s">
        <v>40</v>
      </c>
      <c r="C50" s="1221"/>
      <c r="D50" s="106"/>
      <c r="E50" s="1215" t="s">
        <v>41</v>
      </c>
      <c r="F50" s="1215"/>
      <c r="G50" s="1215"/>
      <c r="H50" s="1216"/>
      <c r="I50" s="361">
        <v>12596</v>
      </c>
      <c r="J50" s="362">
        <v>12220</v>
      </c>
      <c r="K50" s="362">
        <v>11088</v>
      </c>
      <c r="L50" s="362">
        <v>10512</v>
      </c>
      <c r="M50" s="363">
        <v>11204</v>
      </c>
    </row>
    <row r="51" spans="2:13" ht="27.75" customHeight="1" x14ac:dyDescent="0.15">
      <c r="B51" s="1209"/>
      <c r="C51" s="1210"/>
      <c r="D51" s="103"/>
      <c r="E51" s="1215" t="s">
        <v>42</v>
      </c>
      <c r="F51" s="1215"/>
      <c r="G51" s="1215"/>
      <c r="H51" s="1216"/>
      <c r="I51" s="361">
        <v>1047</v>
      </c>
      <c r="J51" s="362">
        <v>918</v>
      </c>
      <c r="K51" s="362">
        <v>919</v>
      </c>
      <c r="L51" s="362">
        <v>908</v>
      </c>
      <c r="M51" s="363">
        <v>816</v>
      </c>
    </row>
    <row r="52" spans="2:13" ht="27.75" customHeight="1" x14ac:dyDescent="0.15">
      <c r="B52" s="1211"/>
      <c r="C52" s="1212"/>
      <c r="D52" s="103"/>
      <c r="E52" s="1215" t="s">
        <v>43</v>
      </c>
      <c r="F52" s="1215"/>
      <c r="G52" s="1215"/>
      <c r="H52" s="1216"/>
      <c r="I52" s="361">
        <v>33113</v>
      </c>
      <c r="J52" s="362">
        <v>32139</v>
      </c>
      <c r="K52" s="362">
        <v>31435</v>
      </c>
      <c r="L52" s="362">
        <v>31144</v>
      </c>
      <c r="M52" s="363">
        <v>29961</v>
      </c>
    </row>
    <row r="53" spans="2:13" ht="27.75" customHeight="1" thickBot="1" x14ac:dyDescent="0.2">
      <c r="B53" s="1222" t="s">
        <v>44</v>
      </c>
      <c r="C53" s="1223"/>
      <c r="D53" s="107"/>
      <c r="E53" s="1224" t="s">
        <v>45</v>
      </c>
      <c r="F53" s="1224"/>
      <c r="G53" s="1224"/>
      <c r="H53" s="1225"/>
      <c r="I53" s="364">
        <v>-929</v>
      </c>
      <c r="J53" s="365">
        <v>-810</v>
      </c>
      <c r="K53" s="365">
        <v>469</v>
      </c>
      <c r="L53" s="365">
        <v>2591</v>
      </c>
      <c r="M53" s="366">
        <v>1755</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kbg/O84bDCl6RK5BPpfLcYuQp7Wq0Lr9yGXwqjANsH+pXSBsEYsnsbek0RLN1irmThXtW57XtnYtluKwTbrChw==" saltValue="VfgeKTrYahMII7z8sp50k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570</v>
      </c>
      <c r="G54" s="116" t="s">
        <v>571</v>
      </c>
      <c r="H54" s="117" t="s">
        <v>572</v>
      </c>
    </row>
    <row r="55" spans="2:8" ht="52.5" customHeight="1" x14ac:dyDescent="0.15">
      <c r="B55" s="118"/>
      <c r="C55" s="1234" t="s">
        <v>48</v>
      </c>
      <c r="D55" s="1234"/>
      <c r="E55" s="1235"/>
      <c r="F55" s="119">
        <v>5395</v>
      </c>
      <c r="G55" s="119">
        <v>5122</v>
      </c>
      <c r="H55" s="120">
        <v>6268</v>
      </c>
    </row>
    <row r="56" spans="2:8" ht="52.5" customHeight="1" x14ac:dyDescent="0.15">
      <c r="B56" s="121"/>
      <c r="C56" s="1236" t="s">
        <v>49</v>
      </c>
      <c r="D56" s="1236"/>
      <c r="E56" s="1237"/>
      <c r="F56" s="122">
        <v>1933</v>
      </c>
      <c r="G56" s="122">
        <v>1441</v>
      </c>
      <c r="H56" s="123">
        <v>1241</v>
      </c>
    </row>
    <row r="57" spans="2:8" ht="53.25" customHeight="1" x14ac:dyDescent="0.15">
      <c r="B57" s="121"/>
      <c r="C57" s="1238" t="s">
        <v>50</v>
      </c>
      <c r="D57" s="1238"/>
      <c r="E57" s="1239"/>
      <c r="F57" s="124">
        <v>3504</v>
      </c>
      <c r="G57" s="124">
        <v>3411</v>
      </c>
      <c r="H57" s="125">
        <v>4247</v>
      </c>
    </row>
    <row r="58" spans="2:8" ht="45.75" customHeight="1" x14ac:dyDescent="0.15">
      <c r="B58" s="126"/>
      <c r="C58" s="1226" t="s">
        <v>51</v>
      </c>
      <c r="D58" s="1227"/>
      <c r="E58" s="1228"/>
      <c r="F58" s="127"/>
      <c r="G58" s="127"/>
      <c r="H58" s="128"/>
    </row>
    <row r="59" spans="2:8" ht="45.75" customHeight="1" x14ac:dyDescent="0.15">
      <c r="B59" s="126"/>
      <c r="C59" s="1226" t="s">
        <v>52</v>
      </c>
      <c r="D59" s="1227"/>
      <c r="E59" s="1228"/>
      <c r="F59" s="127"/>
      <c r="G59" s="127"/>
      <c r="H59" s="128"/>
    </row>
    <row r="60" spans="2:8" ht="45.75" customHeight="1" x14ac:dyDescent="0.15">
      <c r="B60" s="126"/>
      <c r="C60" s="1226" t="s">
        <v>52</v>
      </c>
      <c r="D60" s="1227"/>
      <c r="E60" s="1228"/>
      <c r="F60" s="127"/>
      <c r="G60" s="127"/>
      <c r="H60" s="128"/>
    </row>
    <row r="61" spans="2:8" ht="45.75" customHeight="1" x14ac:dyDescent="0.15">
      <c r="B61" s="126"/>
      <c r="C61" s="1226" t="s">
        <v>51</v>
      </c>
      <c r="D61" s="1227"/>
      <c r="E61" s="1228"/>
      <c r="F61" s="127"/>
      <c r="G61" s="127"/>
      <c r="H61" s="128"/>
    </row>
    <row r="62" spans="2:8" ht="45.75" customHeight="1" thickBot="1" x14ac:dyDescent="0.2">
      <c r="B62" s="129"/>
      <c r="C62" s="1229" t="s">
        <v>53</v>
      </c>
      <c r="D62" s="1230"/>
      <c r="E62" s="1231"/>
      <c r="F62" s="130"/>
      <c r="G62" s="130"/>
      <c r="H62" s="131"/>
    </row>
    <row r="63" spans="2:8" ht="52.5" customHeight="1" thickBot="1" x14ac:dyDescent="0.2">
      <c r="B63" s="132"/>
      <c r="C63" s="1232" t="s">
        <v>54</v>
      </c>
      <c r="D63" s="1232"/>
      <c r="E63" s="1233"/>
      <c r="F63" s="133">
        <v>10832</v>
      </c>
      <c r="G63" s="133">
        <v>9974</v>
      </c>
      <c r="H63" s="134">
        <v>11756</v>
      </c>
    </row>
    <row r="64" spans="2:8" x14ac:dyDescent="0.15"/>
  </sheetData>
  <sheetProtection algorithmName="SHA-512" hashValue="RM0R1YgXdGeqwcB2qo7nFwxh7ag5c6aHkFltKxYOMLsUechfXCNgff2Vjf7kca8OgnGbJcI43SIMXPAjrXBugw==" saltValue="Mp9ry3sJeMpJ3rAdSmSi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55</v>
      </c>
      <c r="E2" s="146"/>
      <c r="F2" s="147" t="s">
        <v>565</v>
      </c>
      <c r="G2" s="148"/>
      <c r="H2" s="149"/>
    </row>
    <row r="3" spans="1:8" x14ac:dyDescent="0.15">
      <c r="A3" s="145" t="s">
        <v>558</v>
      </c>
      <c r="B3" s="150"/>
      <c r="C3" s="151"/>
      <c r="D3" s="152">
        <v>95432</v>
      </c>
      <c r="E3" s="153"/>
      <c r="F3" s="154">
        <v>88968</v>
      </c>
      <c r="G3" s="155"/>
      <c r="H3" s="156"/>
    </row>
    <row r="4" spans="1:8" x14ac:dyDescent="0.15">
      <c r="A4" s="157"/>
      <c r="B4" s="158"/>
      <c r="C4" s="159"/>
      <c r="D4" s="160">
        <v>62763</v>
      </c>
      <c r="E4" s="161"/>
      <c r="F4" s="162">
        <v>45482</v>
      </c>
      <c r="G4" s="163"/>
      <c r="H4" s="164"/>
    </row>
    <row r="5" spans="1:8" x14ac:dyDescent="0.15">
      <c r="A5" s="145" t="s">
        <v>560</v>
      </c>
      <c r="B5" s="150"/>
      <c r="C5" s="151"/>
      <c r="D5" s="152">
        <v>78268</v>
      </c>
      <c r="E5" s="153"/>
      <c r="F5" s="154">
        <v>85173</v>
      </c>
      <c r="G5" s="155"/>
      <c r="H5" s="156"/>
    </row>
    <row r="6" spans="1:8" x14ac:dyDescent="0.15">
      <c r="A6" s="157"/>
      <c r="B6" s="158"/>
      <c r="C6" s="159"/>
      <c r="D6" s="160">
        <v>36866</v>
      </c>
      <c r="E6" s="161"/>
      <c r="F6" s="162">
        <v>43913</v>
      </c>
      <c r="G6" s="163"/>
      <c r="H6" s="164"/>
    </row>
    <row r="7" spans="1:8" x14ac:dyDescent="0.15">
      <c r="A7" s="145" t="s">
        <v>561</v>
      </c>
      <c r="B7" s="150"/>
      <c r="C7" s="151"/>
      <c r="D7" s="152">
        <v>83455</v>
      </c>
      <c r="E7" s="153"/>
      <c r="F7" s="154">
        <v>94081</v>
      </c>
      <c r="G7" s="155"/>
      <c r="H7" s="156"/>
    </row>
    <row r="8" spans="1:8" x14ac:dyDescent="0.15">
      <c r="A8" s="157"/>
      <c r="B8" s="158"/>
      <c r="C8" s="159"/>
      <c r="D8" s="160">
        <v>45666</v>
      </c>
      <c r="E8" s="161"/>
      <c r="F8" s="162">
        <v>48949</v>
      </c>
      <c r="G8" s="163"/>
      <c r="H8" s="164"/>
    </row>
    <row r="9" spans="1:8" x14ac:dyDescent="0.15">
      <c r="A9" s="145" t="s">
        <v>562</v>
      </c>
      <c r="B9" s="150"/>
      <c r="C9" s="151"/>
      <c r="D9" s="152">
        <v>71695</v>
      </c>
      <c r="E9" s="153"/>
      <c r="F9" s="154">
        <v>92632</v>
      </c>
      <c r="G9" s="155"/>
      <c r="H9" s="156"/>
    </row>
    <row r="10" spans="1:8" x14ac:dyDescent="0.15">
      <c r="A10" s="157"/>
      <c r="B10" s="158"/>
      <c r="C10" s="159"/>
      <c r="D10" s="160">
        <v>33255</v>
      </c>
      <c r="E10" s="161"/>
      <c r="F10" s="162">
        <v>47978</v>
      </c>
      <c r="G10" s="163"/>
      <c r="H10" s="164"/>
    </row>
    <row r="11" spans="1:8" x14ac:dyDescent="0.15">
      <c r="A11" s="145" t="s">
        <v>563</v>
      </c>
      <c r="B11" s="150"/>
      <c r="C11" s="151"/>
      <c r="D11" s="152">
        <v>68704</v>
      </c>
      <c r="E11" s="153"/>
      <c r="F11" s="154">
        <v>92919</v>
      </c>
      <c r="G11" s="155"/>
      <c r="H11" s="156"/>
    </row>
    <row r="12" spans="1:8" x14ac:dyDescent="0.15">
      <c r="A12" s="157"/>
      <c r="B12" s="158"/>
      <c r="C12" s="165"/>
      <c r="D12" s="160">
        <v>42808</v>
      </c>
      <c r="E12" s="161"/>
      <c r="F12" s="162">
        <v>54128</v>
      </c>
      <c r="G12" s="163"/>
      <c r="H12" s="164"/>
    </row>
    <row r="13" spans="1:8" x14ac:dyDescent="0.15">
      <c r="A13" s="145"/>
      <c r="B13" s="150"/>
      <c r="C13" s="166"/>
      <c r="D13" s="167">
        <v>79511</v>
      </c>
      <c r="E13" s="168"/>
      <c r="F13" s="169">
        <v>90755</v>
      </c>
      <c r="G13" s="170"/>
      <c r="H13" s="156"/>
    </row>
    <row r="14" spans="1:8" x14ac:dyDescent="0.15">
      <c r="A14" s="157"/>
      <c r="B14" s="158"/>
      <c r="C14" s="159"/>
      <c r="D14" s="160">
        <v>44272</v>
      </c>
      <c r="E14" s="161"/>
      <c r="F14" s="162">
        <v>48090</v>
      </c>
      <c r="G14" s="163"/>
      <c r="H14" s="164"/>
    </row>
    <row r="17" spans="1:11" x14ac:dyDescent="0.15">
      <c r="A17" s="141" t="s">
        <v>56</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57</v>
      </c>
      <c r="B19" s="171">
        <f>ROUND(VALUE(SUBSTITUTE(実質収支比率等に係る経年分析!F$48,"▲","-")),2)</f>
        <v>1.92</v>
      </c>
      <c r="C19" s="171">
        <f>ROUND(VALUE(SUBSTITUTE(実質収支比率等に係る経年分析!G$48,"▲","-")),2)</f>
        <v>0.89</v>
      </c>
      <c r="D19" s="171">
        <f>ROUND(VALUE(SUBSTITUTE(実質収支比率等に係る経年分析!H$48,"▲","-")),2)</f>
        <v>0.31</v>
      </c>
      <c r="E19" s="171">
        <f>ROUND(VALUE(SUBSTITUTE(実質収支比率等に係る経年分析!I$48,"▲","-")),2)</f>
        <v>0.26</v>
      </c>
      <c r="F19" s="171">
        <f>ROUND(VALUE(SUBSTITUTE(実質収支比率等に係る経年分析!J$48,"▲","-")),2)</f>
        <v>4.42</v>
      </c>
    </row>
    <row r="20" spans="1:11" x14ac:dyDescent="0.15">
      <c r="A20" s="171" t="s">
        <v>58</v>
      </c>
      <c r="B20" s="171">
        <f>ROUND(VALUE(SUBSTITUTE(実質収支比率等に係る経年分析!F$47,"▲","-")),2)</f>
        <v>39.36</v>
      </c>
      <c r="C20" s="171">
        <f>ROUND(VALUE(SUBSTITUTE(実質収支比率等に係る経年分析!G$47,"▲","-")),2)</f>
        <v>40.9</v>
      </c>
      <c r="D20" s="171">
        <f>ROUND(VALUE(SUBSTITUTE(実質収支比率等に係る経年分析!H$47,"▲","-")),2)</f>
        <v>36.67</v>
      </c>
      <c r="E20" s="171">
        <f>ROUND(VALUE(SUBSTITUTE(実質収支比率等に係る経年分析!I$47,"▲","-")),2)</f>
        <v>33.74</v>
      </c>
      <c r="F20" s="171">
        <f>ROUND(VALUE(SUBSTITUTE(実質収支比率等に係る経年分析!J$47,"▲","-")),2)</f>
        <v>39.61</v>
      </c>
    </row>
    <row r="21" spans="1:11" x14ac:dyDescent="0.15">
      <c r="A21" s="171" t="s">
        <v>59</v>
      </c>
      <c r="B21" s="171">
        <f>IF(ISNUMBER(VALUE(SUBSTITUTE(実質収支比率等に係る経年分析!F$49,"▲","-"))),ROUND(VALUE(SUBSTITUTE(実質収支比率等に係る経年分析!F$49,"▲","-")),2),NA())</f>
        <v>-1.1399999999999999</v>
      </c>
      <c r="C21" s="171">
        <f>IF(ISNUMBER(VALUE(SUBSTITUTE(実質収支比率等に係る経年分析!G$49,"▲","-"))),ROUND(VALUE(SUBSTITUTE(実質収支比率等に係る経年分析!G$49,"▲","-")),2),NA())</f>
        <v>-0.98</v>
      </c>
      <c r="D21" s="171">
        <f>IF(ISNUMBER(VALUE(SUBSTITUTE(実質収支比率等に係る経年分析!H$49,"▲","-"))),ROUND(VALUE(SUBSTITUTE(実質収支比率等に係る経年分析!H$49,"▲","-")),2),NA())</f>
        <v>-5.22</v>
      </c>
      <c r="E21" s="171">
        <f>IF(ISNUMBER(VALUE(SUBSTITUTE(実質収支比率等に係る経年分析!I$49,"▲","-"))),ROUND(VALUE(SUBSTITUTE(実質収支比率等に係る経年分析!I$49,"▲","-")),2),NA())</f>
        <v>-2.04</v>
      </c>
      <c r="F21" s="171">
        <f>IF(ISNUMBER(VALUE(SUBSTITUTE(実質収支比率等に係る経年分析!J$49,"▲","-"))),ROUND(VALUE(SUBSTITUTE(実質収支比率等に係る経年分析!J$49,"▲","-")),2),NA())</f>
        <v>11.32</v>
      </c>
    </row>
    <row r="24" spans="1:11" x14ac:dyDescent="0.15">
      <c r="A24" s="141" t="s">
        <v>60</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61</v>
      </c>
      <c r="C26" s="172" t="s">
        <v>62</v>
      </c>
      <c r="D26" s="172" t="s">
        <v>61</v>
      </c>
      <c r="E26" s="172" t="s">
        <v>62</v>
      </c>
      <c r="F26" s="172" t="s">
        <v>61</v>
      </c>
      <c r="G26" s="172" t="s">
        <v>62</v>
      </c>
      <c r="H26" s="172" t="s">
        <v>61</v>
      </c>
      <c r="I26" s="172" t="s">
        <v>62</v>
      </c>
      <c r="J26" s="172" t="s">
        <v>61</v>
      </c>
      <c r="K26" s="172" t="s">
        <v>62</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0.45</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15">
      <c r="A31" s="172" t="str">
        <f>IF(連結実質赤字比率に係る赤字・黒字の構成分析!C$39="",NA(),連結実質赤字比率に係る赤字・黒字の構成分析!C$39)</f>
        <v>後期高齢者医療事業特別会計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0.01</v>
      </c>
    </row>
    <row r="32" spans="1:11" x14ac:dyDescent="0.15">
      <c r="A32" s="172" t="str">
        <f>IF(連結実質赤字比率に係る赤字・黒字の構成分析!C$38="",NA(),連結実質赤字比率に係る赤字・黒字の構成分析!C$38)</f>
        <v>国民健康保険事業特別会計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0.46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0.85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1.42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0.04</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0.03</v>
      </c>
    </row>
    <row r="33" spans="1:16" x14ac:dyDescent="0.15">
      <c r="A33" s="172" t="str">
        <f>IF(連結実質赤字比率に係る赤字・黒字の構成分析!C$37="",NA(),連結実質赤字比率に係る赤字・黒字の構成分析!C$37)</f>
        <v>介護保険事業特別会計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0.83</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0.38</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0.41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0.61</v>
      </c>
    </row>
    <row r="34" spans="1:16" x14ac:dyDescent="0.15">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#VALUE!</v>
      </c>
      <c r="G34" s="172" t="e">
        <f>IF(ROUND(VALUE(SUBSTITUTE(連結実質赤字比率に係る赤字・黒字の構成分析!H$36,"▲", "-")), 2) &gt;= 0, ABS(ROUND(VALUE(SUBSTITUTE(連結実質赤字比率に係る赤字・黒字の構成分析!H$36,"▲", "-")), 2)), NA())</f>
        <v>#VALUE!</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0.88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1.49</v>
      </c>
    </row>
    <row r="35" spans="1:16" x14ac:dyDescent="0.15">
      <c r="A35" s="172" t="str">
        <f>IF(連結実質赤字比率に係る赤字・黒字の構成分析!C$35="",NA(),連結実質赤字比率に係る赤字・黒字の構成分析!C$35)</f>
        <v>水道事業会計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3.79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3.73</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3.36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3.16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3.2</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1.92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0.89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0.3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0.25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4.41</v>
      </c>
    </row>
    <row r="39" spans="1:16" x14ac:dyDescent="0.15">
      <c r="A39" s="141" t="s">
        <v>63</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64</v>
      </c>
      <c r="C41" s="173"/>
      <c r="D41" s="173" t="s">
        <v>65</v>
      </c>
      <c r="E41" s="173" t="s">
        <v>64</v>
      </c>
      <c r="F41" s="173"/>
      <c r="G41" s="173" t="s">
        <v>65</v>
      </c>
      <c r="H41" s="173" t="s">
        <v>64</v>
      </c>
      <c r="I41" s="173"/>
      <c r="J41" s="173" t="s">
        <v>65</v>
      </c>
      <c r="K41" s="173" t="s">
        <v>64</v>
      </c>
      <c r="L41" s="173"/>
      <c r="M41" s="173" t="s">
        <v>65</v>
      </c>
      <c r="N41" s="173" t="s">
        <v>64</v>
      </c>
      <c r="O41" s="173"/>
      <c r="P41" s="173" t="s">
        <v>65</v>
      </c>
    </row>
    <row r="42" spans="1:16" x14ac:dyDescent="0.15">
      <c r="A42" s="173" t="s">
        <v>66</v>
      </c>
      <c r="B42" s="173"/>
      <c r="C42" s="173"/>
      <c r="D42" s="173">
        <f>'実質公債費比率（分子）の構造'!K$52</f>
        <v>2864</v>
      </c>
      <c r="E42" s="173"/>
      <c r="F42" s="173"/>
      <c r="G42" s="173">
        <f>'実質公債費比率（分子）の構造'!L$52</f>
        <v>2942</v>
      </c>
      <c r="H42" s="173"/>
      <c r="I42" s="173"/>
      <c r="J42" s="173">
        <f>'実質公債費比率（分子）の構造'!M$52</f>
        <v>3086</v>
      </c>
      <c r="K42" s="173"/>
      <c r="L42" s="173"/>
      <c r="M42" s="173">
        <f>'実質公債費比率（分子）の構造'!N$52</f>
        <v>3147</v>
      </c>
      <c r="N42" s="173"/>
      <c r="O42" s="173"/>
      <c r="P42" s="173">
        <f>'実質公債費比率（分子）の構造'!O$52</f>
        <v>3173</v>
      </c>
    </row>
    <row r="43" spans="1:16" x14ac:dyDescent="0.15">
      <c r="A43" s="173" t="s">
        <v>67</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68</v>
      </c>
      <c r="B44" s="173">
        <f>'実質公債費比率（分子）の構造'!K$50</f>
        <v>140</v>
      </c>
      <c r="C44" s="173"/>
      <c r="D44" s="173"/>
      <c r="E44" s="173">
        <f>'実質公債費比率（分子）の構造'!L$50</f>
        <v>142</v>
      </c>
      <c r="F44" s="173"/>
      <c r="G44" s="173"/>
      <c r="H44" s="173">
        <f>'実質公債費比率（分子）の構造'!M$50</f>
        <v>146</v>
      </c>
      <c r="I44" s="173"/>
      <c r="J44" s="173"/>
      <c r="K44" s="173">
        <f>'実質公債費比率（分子）の構造'!N$50</f>
        <v>144</v>
      </c>
      <c r="L44" s="173"/>
      <c r="M44" s="173"/>
      <c r="N44" s="173">
        <f>'実質公債費比率（分子）の構造'!O$50</f>
        <v>133</v>
      </c>
      <c r="O44" s="173"/>
      <c r="P44" s="173"/>
    </row>
    <row r="45" spans="1:16" x14ac:dyDescent="0.15">
      <c r="A45" s="173" t="s">
        <v>69</v>
      </c>
      <c r="B45" s="173">
        <f>'実質公債費比率（分子）の構造'!K$49</f>
        <v>235</v>
      </c>
      <c r="C45" s="173"/>
      <c r="D45" s="173"/>
      <c r="E45" s="173">
        <f>'実質公債費比率（分子）の構造'!L$49</f>
        <v>294</v>
      </c>
      <c r="F45" s="173"/>
      <c r="G45" s="173"/>
      <c r="H45" s="173">
        <f>'実質公債費比率（分子）の構造'!M$49</f>
        <v>193</v>
      </c>
      <c r="I45" s="173"/>
      <c r="J45" s="173"/>
      <c r="K45" s="173">
        <f>'実質公債費比率（分子）の構造'!N$49</f>
        <v>82</v>
      </c>
      <c r="L45" s="173"/>
      <c r="M45" s="173"/>
      <c r="N45" s="173">
        <f>'実質公債費比率（分子）の構造'!O$49</f>
        <v>105</v>
      </c>
      <c r="O45" s="173"/>
      <c r="P45" s="173"/>
    </row>
    <row r="46" spans="1:16" x14ac:dyDescent="0.15">
      <c r="A46" s="173" t="s">
        <v>70</v>
      </c>
      <c r="B46" s="173">
        <f>'実質公債費比率（分子）の構造'!K$48</f>
        <v>543</v>
      </c>
      <c r="C46" s="173"/>
      <c r="D46" s="173"/>
      <c r="E46" s="173">
        <f>'実質公債費比率（分子）の構造'!L$48</f>
        <v>559</v>
      </c>
      <c r="F46" s="173"/>
      <c r="G46" s="173"/>
      <c r="H46" s="173">
        <f>'実質公債費比率（分子）の構造'!M$48</f>
        <v>594</v>
      </c>
      <c r="I46" s="173"/>
      <c r="J46" s="173"/>
      <c r="K46" s="173">
        <f>'実質公債費比率（分子）の構造'!N$48</f>
        <v>538</v>
      </c>
      <c r="L46" s="173"/>
      <c r="M46" s="173"/>
      <c r="N46" s="173">
        <f>'実質公債費比率（分子）の構造'!O$48</f>
        <v>546</v>
      </c>
      <c r="O46" s="173"/>
      <c r="P46" s="173"/>
    </row>
    <row r="47" spans="1:16" x14ac:dyDescent="0.15">
      <c r="A47" s="173" t="s">
        <v>71</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72</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73</v>
      </c>
      <c r="B49" s="173">
        <f>'実質公債費比率（分子）の構造'!K$45</f>
        <v>2953</v>
      </c>
      <c r="C49" s="173"/>
      <c r="D49" s="173"/>
      <c r="E49" s="173">
        <f>'実質公債費比率（分子）の構造'!L$45</f>
        <v>3229</v>
      </c>
      <c r="F49" s="173"/>
      <c r="G49" s="173"/>
      <c r="H49" s="173">
        <f>'実質公債費比率（分子）の構造'!M$45</f>
        <v>3626</v>
      </c>
      <c r="I49" s="173"/>
      <c r="J49" s="173"/>
      <c r="K49" s="173">
        <f>'実質公債費比率（分子）の構造'!N$45</f>
        <v>3512</v>
      </c>
      <c r="L49" s="173"/>
      <c r="M49" s="173"/>
      <c r="N49" s="173">
        <f>'実質公債費比率（分子）の構造'!O$45</f>
        <v>3601</v>
      </c>
      <c r="O49" s="173"/>
      <c r="P49" s="173"/>
    </row>
    <row r="50" spans="1:16" x14ac:dyDescent="0.15">
      <c r="A50" s="173" t="s">
        <v>74</v>
      </c>
      <c r="B50" s="173" t="e">
        <f>NA()</f>
        <v>#N/A</v>
      </c>
      <c r="C50" s="173">
        <f>IF(ISNUMBER('実質公債費比率（分子）の構造'!K$53),'実質公債費比率（分子）の構造'!K$53,NA())</f>
        <v>1007</v>
      </c>
      <c r="D50" s="173" t="e">
        <f>NA()</f>
        <v>#N/A</v>
      </c>
      <c r="E50" s="173" t="e">
        <f>NA()</f>
        <v>#N/A</v>
      </c>
      <c r="F50" s="173">
        <f>IF(ISNUMBER('実質公債費比率（分子）の構造'!L$53),'実質公債費比率（分子）の構造'!L$53,NA())</f>
        <v>1282</v>
      </c>
      <c r="G50" s="173" t="e">
        <f>NA()</f>
        <v>#N/A</v>
      </c>
      <c r="H50" s="173" t="e">
        <f>NA()</f>
        <v>#N/A</v>
      </c>
      <c r="I50" s="173">
        <f>IF(ISNUMBER('実質公債費比率（分子）の構造'!M$53),'実質公債費比率（分子）の構造'!M$53,NA())</f>
        <v>1473</v>
      </c>
      <c r="J50" s="173" t="e">
        <f>NA()</f>
        <v>#N/A</v>
      </c>
      <c r="K50" s="173" t="e">
        <f>NA()</f>
        <v>#N/A</v>
      </c>
      <c r="L50" s="173">
        <f>IF(ISNUMBER('実質公債費比率（分子）の構造'!N$53),'実質公債費比率（分子）の構造'!N$53,NA())</f>
        <v>1129</v>
      </c>
      <c r="M50" s="173" t="e">
        <f>NA()</f>
        <v>#N/A</v>
      </c>
      <c r="N50" s="173" t="e">
        <f>NA()</f>
        <v>#N/A</v>
      </c>
      <c r="O50" s="173">
        <f>IF(ISNUMBER('実質公債費比率（分子）の構造'!O$53),'実質公債費比率（分子）の構造'!O$53,NA())</f>
        <v>1212</v>
      </c>
      <c r="P50" s="173" t="e">
        <f>NA()</f>
        <v>#N/A</v>
      </c>
    </row>
    <row r="53" spans="1:16" x14ac:dyDescent="0.15">
      <c r="A53" s="141" t="s">
        <v>75</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76</v>
      </c>
      <c r="C55" s="172"/>
      <c r="D55" s="172" t="s">
        <v>77</v>
      </c>
      <c r="E55" s="172" t="s">
        <v>76</v>
      </c>
      <c r="F55" s="172"/>
      <c r="G55" s="172" t="s">
        <v>77</v>
      </c>
      <c r="H55" s="172" t="s">
        <v>76</v>
      </c>
      <c r="I55" s="172"/>
      <c r="J55" s="172" t="s">
        <v>77</v>
      </c>
      <c r="K55" s="172" t="s">
        <v>76</v>
      </c>
      <c r="L55" s="172"/>
      <c r="M55" s="172" t="s">
        <v>77</v>
      </c>
      <c r="N55" s="172" t="s">
        <v>76</v>
      </c>
      <c r="O55" s="172"/>
      <c r="P55" s="172" t="s">
        <v>77</v>
      </c>
    </row>
    <row r="56" spans="1:16" x14ac:dyDescent="0.15">
      <c r="A56" s="172" t="s">
        <v>43</v>
      </c>
      <c r="B56" s="172"/>
      <c r="C56" s="172"/>
      <c r="D56" s="172">
        <f>'将来負担比率（分子）の構造'!I$52</f>
        <v>33113</v>
      </c>
      <c r="E56" s="172"/>
      <c r="F56" s="172"/>
      <c r="G56" s="172">
        <f>'将来負担比率（分子）の構造'!J$52</f>
        <v>32139</v>
      </c>
      <c r="H56" s="172"/>
      <c r="I56" s="172"/>
      <c r="J56" s="172">
        <f>'将来負担比率（分子）の構造'!K$52</f>
        <v>31435</v>
      </c>
      <c r="K56" s="172"/>
      <c r="L56" s="172"/>
      <c r="M56" s="172">
        <f>'将来負担比率（分子）の構造'!L$52</f>
        <v>31144</v>
      </c>
      <c r="N56" s="172"/>
      <c r="O56" s="172"/>
      <c r="P56" s="172">
        <f>'将来負担比率（分子）の構造'!M$52</f>
        <v>29961</v>
      </c>
    </row>
    <row r="57" spans="1:16" x14ac:dyDescent="0.15">
      <c r="A57" s="172" t="s">
        <v>42</v>
      </c>
      <c r="B57" s="172"/>
      <c r="C57" s="172"/>
      <c r="D57" s="172">
        <f>'将来負担比率（分子）の構造'!I$51</f>
        <v>1047</v>
      </c>
      <c r="E57" s="172"/>
      <c r="F57" s="172"/>
      <c r="G57" s="172">
        <f>'将来負担比率（分子）の構造'!J$51</f>
        <v>918</v>
      </c>
      <c r="H57" s="172"/>
      <c r="I57" s="172"/>
      <c r="J57" s="172">
        <f>'将来負担比率（分子）の構造'!K$51</f>
        <v>919</v>
      </c>
      <c r="K57" s="172"/>
      <c r="L57" s="172"/>
      <c r="M57" s="172">
        <f>'将来負担比率（分子）の構造'!L$51</f>
        <v>908</v>
      </c>
      <c r="N57" s="172"/>
      <c r="O57" s="172"/>
      <c r="P57" s="172">
        <f>'将来負担比率（分子）の構造'!M$51</f>
        <v>816</v>
      </c>
    </row>
    <row r="58" spans="1:16" x14ac:dyDescent="0.15">
      <c r="A58" s="172" t="s">
        <v>41</v>
      </c>
      <c r="B58" s="172"/>
      <c r="C58" s="172"/>
      <c r="D58" s="172">
        <f>'将来負担比率（分子）の構造'!I$50</f>
        <v>12596</v>
      </c>
      <c r="E58" s="172"/>
      <c r="F58" s="172"/>
      <c r="G58" s="172">
        <f>'将来負担比率（分子）の構造'!J$50</f>
        <v>12220</v>
      </c>
      <c r="H58" s="172"/>
      <c r="I58" s="172"/>
      <c r="J58" s="172">
        <f>'将来負担比率（分子）の構造'!K$50</f>
        <v>11088</v>
      </c>
      <c r="K58" s="172"/>
      <c r="L58" s="172"/>
      <c r="M58" s="172">
        <f>'将来負担比率（分子）の構造'!L$50</f>
        <v>10512</v>
      </c>
      <c r="N58" s="172"/>
      <c r="O58" s="172"/>
      <c r="P58" s="172">
        <f>'将来負担比率（分子）の構造'!M$50</f>
        <v>11204</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f>'将来負担比率（分子）の構造'!I$46</f>
        <v>360</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1232</v>
      </c>
      <c r="C62" s="172"/>
      <c r="D62" s="172"/>
      <c r="E62" s="172">
        <f>'将来負担比率（分子）の構造'!J$45</f>
        <v>1153</v>
      </c>
      <c r="F62" s="172"/>
      <c r="G62" s="172"/>
      <c r="H62" s="172">
        <f>'将来負担比率（分子）の構造'!K$45</f>
        <v>1128</v>
      </c>
      <c r="I62" s="172"/>
      <c r="J62" s="172"/>
      <c r="K62" s="172">
        <f>'将来負担比率（分子）の構造'!L$45</f>
        <v>1204</v>
      </c>
      <c r="L62" s="172"/>
      <c r="M62" s="172"/>
      <c r="N62" s="172">
        <f>'将来負担比率（分子）の構造'!M$45</f>
        <v>904</v>
      </c>
      <c r="O62" s="172"/>
      <c r="P62" s="172"/>
    </row>
    <row r="63" spans="1:16" x14ac:dyDescent="0.15">
      <c r="A63" s="172" t="s">
        <v>34</v>
      </c>
      <c r="B63" s="172">
        <f>'将来負担比率（分子）の構造'!I$44</f>
        <v>676</v>
      </c>
      <c r="C63" s="172"/>
      <c r="D63" s="172"/>
      <c r="E63" s="172">
        <f>'将来負担比率（分子）の構造'!J$44</f>
        <v>567</v>
      </c>
      <c r="F63" s="172"/>
      <c r="G63" s="172"/>
      <c r="H63" s="172">
        <f>'将来負担比率（分子）の構造'!K$44</f>
        <v>1020</v>
      </c>
      <c r="I63" s="172"/>
      <c r="J63" s="172"/>
      <c r="K63" s="172">
        <f>'将来負担比率（分子）の構造'!L$44</f>
        <v>3617</v>
      </c>
      <c r="L63" s="172"/>
      <c r="M63" s="172"/>
      <c r="N63" s="172">
        <f>'将来負担比率（分子）の構造'!M$44</f>
        <v>4248</v>
      </c>
      <c r="O63" s="172"/>
      <c r="P63" s="172"/>
    </row>
    <row r="64" spans="1:16" x14ac:dyDescent="0.15">
      <c r="A64" s="172" t="s">
        <v>33</v>
      </c>
      <c r="B64" s="172">
        <f>'将来負担比率（分子）の構造'!I$43</f>
        <v>7575</v>
      </c>
      <c r="C64" s="172"/>
      <c r="D64" s="172"/>
      <c r="E64" s="172">
        <f>'将来負担比率（分子）の構造'!J$43</f>
        <v>7269</v>
      </c>
      <c r="F64" s="172"/>
      <c r="G64" s="172"/>
      <c r="H64" s="172">
        <f>'将来負担比率（分子）の構造'!K$43</f>
        <v>7152</v>
      </c>
      <c r="I64" s="172"/>
      <c r="J64" s="172"/>
      <c r="K64" s="172">
        <f>'将来負担比率（分子）の構造'!L$43</f>
        <v>6752</v>
      </c>
      <c r="L64" s="172"/>
      <c r="M64" s="172"/>
      <c r="N64" s="172">
        <f>'将来負担比率（分子）の構造'!M$43</f>
        <v>6445</v>
      </c>
      <c r="O64" s="172"/>
      <c r="P64" s="172"/>
    </row>
    <row r="65" spans="1:16" x14ac:dyDescent="0.15">
      <c r="A65" s="172" t="s">
        <v>32</v>
      </c>
      <c r="B65" s="172">
        <f>'将来負担比率（分子）の構造'!I$42</f>
        <v>638</v>
      </c>
      <c r="C65" s="172"/>
      <c r="D65" s="172"/>
      <c r="E65" s="172">
        <f>'将来負担比率（分子）の構造'!J$42</f>
        <v>454</v>
      </c>
      <c r="F65" s="172"/>
      <c r="G65" s="172"/>
      <c r="H65" s="172">
        <f>'将来負担比率（分子）の構造'!K$42</f>
        <v>271</v>
      </c>
      <c r="I65" s="172"/>
      <c r="J65" s="172"/>
      <c r="K65" s="172">
        <f>'将来負担比率（分子）の構造'!L$42</f>
        <v>136</v>
      </c>
      <c r="L65" s="172"/>
      <c r="M65" s="172"/>
      <c r="N65" s="172">
        <f>'将来負担比率（分子）の構造'!M$42</f>
        <v>3</v>
      </c>
      <c r="O65" s="172"/>
      <c r="P65" s="172"/>
    </row>
    <row r="66" spans="1:16" x14ac:dyDescent="0.15">
      <c r="A66" s="172" t="s">
        <v>31</v>
      </c>
      <c r="B66" s="172">
        <f>'将来負担比率（分子）の構造'!I$41</f>
        <v>35346</v>
      </c>
      <c r="C66" s="172"/>
      <c r="D66" s="172"/>
      <c r="E66" s="172">
        <f>'将来負担比率（分子）の構造'!J$41</f>
        <v>35025</v>
      </c>
      <c r="F66" s="172"/>
      <c r="G66" s="172"/>
      <c r="H66" s="172">
        <f>'将来負担比率（分子）の構造'!K$41</f>
        <v>34342</v>
      </c>
      <c r="I66" s="172"/>
      <c r="J66" s="172"/>
      <c r="K66" s="172">
        <f>'将来負担比率（分子）の構造'!L$41</f>
        <v>33446</v>
      </c>
      <c r="L66" s="172"/>
      <c r="M66" s="172"/>
      <c r="N66" s="172">
        <f>'将来負担比率（分子）の構造'!M$41</f>
        <v>32135</v>
      </c>
      <c r="O66" s="172"/>
      <c r="P66" s="172"/>
    </row>
    <row r="67" spans="1:16" x14ac:dyDescent="0.15">
      <c r="A67" s="172" t="s">
        <v>78</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469</v>
      </c>
      <c r="J67" s="172" t="e">
        <f>NA()</f>
        <v>#N/A</v>
      </c>
      <c r="K67" s="172" t="e">
        <f>NA()</f>
        <v>#N/A</v>
      </c>
      <c r="L67" s="172">
        <f>IF(ISNUMBER('将来負担比率（分子）の構造'!L$53), IF('将来負担比率（分子）の構造'!L$53 &lt; 0, 0, '将来負担比率（分子）の構造'!L$53), NA())</f>
        <v>2591</v>
      </c>
      <c r="M67" s="172" t="e">
        <f>NA()</f>
        <v>#N/A</v>
      </c>
      <c r="N67" s="172" t="e">
        <f>NA()</f>
        <v>#N/A</v>
      </c>
      <c r="O67" s="172">
        <f>IF(ISNUMBER('将来負担比率（分子）の構造'!M$53), IF('将来負担比率（分子）の構造'!M$53 &lt; 0, 0, '将来負担比率（分子）の構造'!M$53), NA())</f>
        <v>1755</v>
      </c>
      <c r="P67" s="172" t="e">
        <f>NA()</f>
        <v>#N/A</v>
      </c>
    </row>
    <row r="70" spans="1:16" x14ac:dyDescent="0.15">
      <c r="A70" s="174" t="s">
        <v>79</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80</v>
      </c>
      <c r="B72" s="176">
        <f>基金残高に係る経年分析!F55</f>
        <v>5395</v>
      </c>
      <c r="C72" s="176">
        <f>基金残高に係る経年分析!G55</f>
        <v>5122</v>
      </c>
      <c r="D72" s="176">
        <f>基金残高に係る経年分析!H55</f>
        <v>6268</v>
      </c>
    </row>
    <row r="73" spans="1:16" x14ac:dyDescent="0.15">
      <c r="A73" s="175" t="s">
        <v>81</v>
      </c>
      <c r="B73" s="176">
        <f>基金残高に係る経年分析!F56</f>
        <v>1933</v>
      </c>
      <c r="C73" s="176">
        <f>基金残高に係る経年分析!G56</f>
        <v>1441</v>
      </c>
      <c r="D73" s="176">
        <f>基金残高に係る経年分析!H56</f>
        <v>1241</v>
      </c>
    </row>
    <row r="74" spans="1:16" x14ac:dyDescent="0.15">
      <c r="A74" s="175" t="s">
        <v>82</v>
      </c>
      <c r="B74" s="176">
        <f>基金残高に係る経年分析!F57</f>
        <v>3504</v>
      </c>
      <c r="C74" s="176">
        <f>基金残高に係る経年分析!G57</f>
        <v>3411</v>
      </c>
      <c r="D74" s="176">
        <f>基金残高に係る経年分析!H57</f>
        <v>4247</v>
      </c>
    </row>
  </sheetData>
  <sheetProtection algorithmName="SHA-512" hashValue="PgqENLvo0dedZMJlxQsSPYoqrTU1e7jfTH8OpRMvNGCR8gq2+V1H7kqhtaYqPechjELcGni2VpcVAalP20POsw==" saltValue="Wy6FBQNuNpvVuS9Wx+5g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E35" sqref="E35:S35"/>
    </sheetView>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220</v>
      </c>
      <c r="DI1" s="606"/>
      <c r="DJ1" s="606"/>
      <c r="DK1" s="606"/>
      <c r="DL1" s="606"/>
      <c r="DM1" s="606"/>
      <c r="DN1" s="607"/>
      <c r="DO1" s="212"/>
      <c r="DP1" s="605" t="s">
        <v>221</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15">
      <c r="B2" s="213" t="s">
        <v>222</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08" t="s">
        <v>223</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224</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225</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15">
      <c r="B4" s="608" t="s">
        <v>1</v>
      </c>
      <c r="C4" s="609"/>
      <c r="D4" s="609"/>
      <c r="E4" s="609"/>
      <c r="F4" s="609"/>
      <c r="G4" s="609"/>
      <c r="H4" s="609"/>
      <c r="I4" s="609"/>
      <c r="J4" s="609"/>
      <c r="K4" s="609"/>
      <c r="L4" s="609"/>
      <c r="M4" s="609"/>
      <c r="N4" s="609"/>
      <c r="O4" s="609"/>
      <c r="P4" s="609"/>
      <c r="Q4" s="610"/>
      <c r="R4" s="608" t="s">
        <v>226</v>
      </c>
      <c r="S4" s="609"/>
      <c r="T4" s="609"/>
      <c r="U4" s="609"/>
      <c r="V4" s="609"/>
      <c r="W4" s="609"/>
      <c r="X4" s="609"/>
      <c r="Y4" s="610"/>
      <c r="Z4" s="608" t="s">
        <v>227</v>
      </c>
      <c r="AA4" s="609"/>
      <c r="AB4" s="609"/>
      <c r="AC4" s="610"/>
      <c r="AD4" s="608" t="s">
        <v>228</v>
      </c>
      <c r="AE4" s="609"/>
      <c r="AF4" s="609"/>
      <c r="AG4" s="609"/>
      <c r="AH4" s="609"/>
      <c r="AI4" s="609"/>
      <c r="AJ4" s="609"/>
      <c r="AK4" s="610"/>
      <c r="AL4" s="608" t="s">
        <v>227</v>
      </c>
      <c r="AM4" s="609"/>
      <c r="AN4" s="609"/>
      <c r="AO4" s="610"/>
      <c r="AP4" s="614" t="s">
        <v>229</v>
      </c>
      <c r="AQ4" s="614"/>
      <c r="AR4" s="614"/>
      <c r="AS4" s="614"/>
      <c r="AT4" s="614"/>
      <c r="AU4" s="614"/>
      <c r="AV4" s="614"/>
      <c r="AW4" s="614"/>
      <c r="AX4" s="614"/>
      <c r="AY4" s="614"/>
      <c r="AZ4" s="614"/>
      <c r="BA4" s="614"/>
      <c r="BB4" s="614"/>
      <c r="BC4" s="614"/>
      <c r="BD4" s="614"/>
      <c r="BE4" s="614"/>
      <c r="BF4" s="614"/>
      <c r="BG4" s="614" t="s">
        <v>230</v>
      </c>
      <c r="BH4" s="614"/>
      <c r="BI4" s="614"/>
      <c r="BJ4" s="614"/>
      <c r="BK4" s="614"/>
      <c r="BL4" s="614"/>
      <c r="BM4" s="614"/>
      <c r="BN4" s="614"/>
      <c r="BO4" s="614" t="s">
        <v>227</v>
      </c>
      <c r="BP4" s="614"/>
      <c r="BQ4" s="614"/>
      <c r="BR4" s="614"/>
      <c r="BS4" s="614" t="s">
        <v>231</v>
      </c>
      <c r="BT4" s="614"/>
      <c r="BU4" s="614"/>
      <c r="BV4" s="614"/>
      <c r="BW4" s="614"/>
      <c r="BX4" s="614"/>
      <c r="BY4" s="614"/>
      <c r="BZ4" s="614"/>
      <c r="CA4" s="614"/>
      <c r="CB4" s="614"/>
      <c r="CD4" s="611" t="s">
        <v>232</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15">
      <c r="B5" s="615" t="s">
        <v>233</v>
      </c>
      <c r="C5" s="616"/>
      <c r="D5" s="616"/>
      <c r="E5" s="616"/>
      <c r="F5" s="616"/>
      <c r="G5" s="616"/>
      <c r="H5" s="616"/>
      <c r="I5" s="616"/>
      <c r="J5" s="616"/>
      <c r="K5" s="616"/>
      <c r="L5" s="616"/>
      <c r="M5" s="616"/>
      <c r="N5" s="616"/>
      <c r="O5" s="616"/>
      <c r="P5" s="616"/>
      <c r="Q5" s="617"/>
      <c r="R5" s="618">
        <v>5667244</v>
      </c>
      <c r="S5" s="619"/>
      <c r="T5" s="619"/>
      <c r="U5" s="619"/>
      <c r="V5" s="619"/>
      <c r="W5" s="619"/>
      <c r="X5" s="619"/>
      <c r="Y5" s="620"/>
      <c r="Z5" s="621">
        <v>17.7</v>
      </c>
      <c r="AA5" s="621"/>
      <c r="AB5" s="621"/>
      <c r="AC5" s="621"/>
      <c r="AD5" s="622">
        <v>5667244</v>
      </c>
      <c r="AE5" s="622"/>
      <c r="AF5" s="622"/>
      <c r="AG5" s="622"/>
      <c r="AH5" s="622"/>
      <c r="AI5" s="622"/>
      <c r="AJ5" s="622"/>
      <c r="AK5" s="622"/>
      <c r="AL5" s="623">
        <v>36.799999999999997</v>
      </c>
      <c r="AM5" s="624"/>
      <c r="AN5" s="624"/>
      <c r="AO5" s="625"/>
      <c r="AP5" s="615" t="s">
        <v>234</v>
      </c>
      <c r="AQ5" s="616"/>
      <c r="AR5" s="616"/>
      <c r="AS5" s="616"/>
      <c r="AT5" s="616"/>
      <c r="AU5" s="616"/>
      <c r="AV5" s="616"/>
      <c r="AW5" s="616"/>
      <c r="AX5" s="616"/>
      <c r="AY5" s="616"/>
      <c r="AZ5" s="616"/>
      <c r="BA5" s="616"/>
      <c r="BB5" s="616"/>
      <c r="BC5" s="616"/>
      <c r="BD5" s="616"/>
      <c r="BE5" s="616"/>
      <c r="BF5" s="617"/>
      <c r="BG5" s="629">
        <v>5662701</v>
      </c>
      <c r="BH5" s="630"/>
      <c r="BI5" s="630"/>
      <c r="BJ5" s="630"/>
      <c r="BK5" s="630"/>
      <c r="BL5" s="630"/>
      <c r="BM5" s="630"/>
      <c r="BN5" s="631"/>
      <c r="BO5" s="632">
        <v>99.9</v>
      </c>
      <c r="BP5" s="632"/>
      <c r="BQ5" s="632"/>
      <c r="BR5" s="632"/>
      <c r="BS5" s="633">
        <v>103458</v>
      </c>
      <c r="BT5" s="633"/>
      <c r="BU5" s="633"/>
      <c r="BV5" s="633"/>
      <c r="BW5" s="633"/>
      <c r="BX5" s="633"/>
      <c r="BY5" s="633"/>
      <c r="BZ5" s="633"/>
      <c r="CA5" s="633"/>
      <c r="CB5" s="637"/>
      <c r="CD5" s="611" t="s">
        <v>229</v>
      </c>
      <c r="CE5" s="612"/>
      <c r="CF5" s="612"/>
      <c r="CG5" s="612"/>
      <c r="CH5" s="612"/>
      <c r="CI5" s="612"/>
      <c r="CJ5" s="612"/>
      <c r="CK5" s="612"/>
      <c r="CL5" s="612"/>
      <c r="CM5" s="612"/>
      <c r="CN5" s="612"/>
      <c r="CO5" s="612"/>
      <c r="CP5" s="612"/>
      <c r="CQ5" s="613"/>
      <c r="CR5" s="611" t="s">
        <v>235</v>
      </c>
      <c r="CS5" s="612"/>
      <c r="CT5" s="612"/>
      <c r="CU5" s="612"/>
      <c r="CV5" s="612"/>
      <c r="CW5" s="612"/>
      <c r="CX5" s="612"/>
      <c r="CY5" s="613"/>
      <c r="CZ5" s="611" t="s">
        <v>227</v>
      </c>
      <c r="DA5" s="612"/>
      <c r="DB5" s="612"/>
      <c r="DC5" s="613"/>
      <c r="DD5" s="611" t="s">
        <v>236</v>
      </c>
      <c r="DE5" s="612"/>
      <c r="DF5" s="612"/>
      <c r="DG5" s="612"/>
      <c r="DH5" s="612"/>
      <c r="DI5" s="612"/>
      <c r="DJ5" s="612"/>
      <c r="DK5" s="612"/>
      <c r="DL5" s="612"/>
      <c r="DM5" s="612"/>
      <c r="DN5" s="612"/>
      <c r="DO5" s="612"/>
      <c r="DP5" s="613"/>
      <c r="DQ5" s="611" t="s">
        <v>237</v>
      </c>
      <c r="DR5" s="612"/>
      <c r="DS5" s="612"/>
      <c r="DT5" s="612"/>
      <c r="DU5" s="612"/>
      <c r="DV5" s="612"/>
      <c r="DW5" s="612"/>
      <c r="DX5" s="612"/>
      <c r="DY5" s="612"/>
      <c r="DZ5" s="612"/>
      <c r="EA5" s="612"/>
      <c r="EB5" s="612"/>
      <c r="EC5" s="613"/>
    </row>
    <row r="6" spans="2:143" ht="11.25" customHeight="1" x14ac:dyDescent="0.15">
      <c r="B6" s="626" t="s">
        <v>238</v>
      </c>
      <c r="C6" s="627"/>
      <c r="D6" s="627"/>
      <c r="E6" s="627"/>
      <c r="F6" s="627"/>
      <c r="G6" s="627"/>
      <c r="H6" s="627"/>
      <c r="I6" s="627"/>
      <c r="J6" s="627"/>
      <c r="K6" s="627"/>
      <c r="L6" s="627"/>
      <c r="M6" s="627"/>
      <c r="N6" s="627"/>
      <c r="O6" s="627"/>
      <c r="P6" s="627"/>
      <c r="Q6" s="628"/>
      <c r="R6" s="629">
        <v>304405</v>
      </c>
      <c r="S6" s="630"/>
      <c r="T6" s="630"/>
      <c r="U6" s="630"/>
      <c r="V6" s="630"/>
      <c r="W6" s="630"/>
      <c r="X6" s="630"/>
      <c r="Y6" s="631"/>
      <c r="Z6" s="632">
        <v>0.9</v>
      </c>
      <c r="AA6" s="632"/>
      <c r="AB6" s="632"/>
      <c r="AC6" s="632"/>
      <c r="AD6" s="633">
        <v>304405</v>
      </c>
      <c r="AE6" s="633"/>
      <c r="AF6" s="633"/>
      <c r="AG6" s="633"/>
      <c r="AH6" s="633"/>
      <c r="AI6" s="633"/>
      <c r="AJ6" s="633"/>
      <c r="AK6" s="633"/>
      <c r="AL6" s="634">
        <v>2</v>
      </c>
      <c r="AM6" s="635"/>
      <c r="AN6" s="635"/>
      <c r="AO6" s="636"/>
      <c r="AP6" s="626" t="s">
        <v>239</v>
      </c>
      <c r="AQ6" s="627"/>
      <c r="AR6" s="627"/>
      <c r="AS6" s="627"/>
      <c r="AT6" s="627"/>
      <c r="AU6" s="627"/>
      <c r="AV6" s="627"/>
      <c r="AW6" s="627"/>
      <c r="AX6" s="627"/>
      <c r="AY6" s="627"/>
      <c r="AZ6" s="627"/>
      <c r="BA6" s="627"/>
      <c r="BB6" s="627"/>
      <c r="BC6" s="627"/>
      <c r="BD6" s="627"/>
      <c r="BE6" s="627"/>
      <c r="BF6" s="628"/>
      <c r="BG6" s="629">
        <v>5662701</v>
      </c>
      <c r="BH6" s="630"/>
      <c r="BI6" s="630"/>
      <c r="BJ6" s="630"/>
      <c r="BK6" s="630"/>
      <c r="BL6" s="630"/>
      <c r="BM6" s="630"/>
      <c r="BN6" s="631"/>
      <c r="BO6" s="632">
        <v>99.9</v>
      </c>
      <c r="BP6" s="632"/>
      <c r="BQ6" s="632"/>
      <c r="BR6" s="632"/>
      <c r="BS6" s="633">
        <v>103458</v>
      </c>
      <c r="BT6" s="633"/>
      <c r="BU6" s="633"/>
      <c r="BV6" s="633"/>
      <c r="BW6" s="633"/>
      <c r="BX6" s="633"/>
      <c r="BY6" s="633"/>
      <c r="BZ6" s="633"/>
      <c r="CA6" s="633"/>
      <c r="CB6" s="637"/>
      <c r="CD6" s="640" t="s">
        <v>240</v>
      </c>
      <c r="CE6" s="641"/>
      <c r="CF6" s="641"/>
      <c r="CG6" s="641"/>
      <c r="CH6" s="641"/>
      <c r="CI6" s="641"/>
      <c r="CJ6" s="641"/>
      <c r="CK6" s="641"/>
      <c r="CL6" s="641"/>
      <c r="CM6" s="641"/>
      <c r="CN6" s="641"/>
      <c r="CO6" s="641"/>
      <c r="CP6" s="641"/>
      <c r="CQ6" s="642"/>
      <c r="CR6" s="629">
        <v>190986</v>
      </c>
      <c r="CS6" s="630"/>
      <c r="CT6" s="630"/>
      <c r="CU6" s="630"/>
      <c r="CV6" s="630"/>
      <c r="CW6" s="630"/>
      <c r="CX6" s="630"/>
      <c r="CY6" s="631"/>
      <c r="CZ6" s="623">
        <v>0.6</v>
      </c>
      <c r="DA6" s="624"/>
      <c r="DB6" s="624"/>
      <c r="DC6" s="643"/>
      <c r="DD6" s="638" t="s">
        <v>241</v>
      </c>
      <c r="DE6" s="630"/>
      <c r="DF6" s="630"/>
      <c r="DG6" s="630"/>
      <c r="DH6" s="630"/>
      <c r="DI6" s="630"/>
      <c r="DJ6" s="630"/>
      <c r="DK6" s="630"/>
      <c r="DL6" s="630"/>
      <c r="DM6" s="630"/>
      <c r="DN6" s="630"/>
      <c r="DO6" s="630"/>
      <c r="DP6" s="631"/>
      <c r="DQ6" s="638">
        <v>190753</v>
      </c>
      <c r="DR6" s="630"/>
      <c r="DS6" s="630"/>
      <c r="DT6" s="630"/>
      <c r="DU6" s="630"/>
      <c r="DV6" s="630"/>
      <c r="DW6" s="630"/>
      <c r="DX6" s="630"/>
      <c r="DY6" s="630"/>
      <c r="DZ6" s="630"/>
      <c r="EA6" s="630"/>
      <c r="EB6" s="630"/>
      <c r="EC6" s="639"/>
    </row>
    <row r="7" spans="2:143" ht="11.25" customHeight="1" x14ac:dyDescent="0.15">
      <c r="B7" s="626" t="s">
        <v>242</v>
      </c>
      <c r="C7" s="627"/>
      <c r="D7" s="627"/>
      <c r="E7" s="627"/>
      <c r="F7" s="627"/>
      <c r="G7" s="627"/>
      <c r="H7" s="627"/>
      <c r="I7" s="627"/>
      <c r="J7" s="627"/>
      <c r="K7" s="627"/>
      <c r="L7" s="627"/>
      <c r="M7" s="627"/>
      <c r="N7" s="627"/>
      <c r="O7" s="627"/>
      <c r="P7" s="627"/>
      <c r="Q7" s="628"/>
      <c r="R7" s="629">
        <v>2449</v>
      </c>
      <c r="S7" s="630"/>
      <c r="T7" s="630"/>
      <c r="U7" s="630"/>
      <c r="V7" s="630"/>
      <c r="W7" s="630"/>
      <c r="X7" s="630"/>
      <c r="Y7" s="631"/>
      <c r="Z7" s="632">
        <v>0</v>
      </c>
      <c r="AA7" s="632"/>
      <c r="AB7" s="632"/>
      <c r="AC7" s="632"/>
      <c r="AD7" s="633">
        <v>2449</v>
      </c>
      <c r="AE7" s="633"/>
      <c r="AF7" s="633"/>
      <c r="AG7" s="633"/>
      <c r="AH7" s="633"/>
      <c r="AI7" s="633"/>
      <c r="AJ7" s="633"/>
      <c r="AK7" s="633"/>
      <c r="AL7" s="634">
        <v>0</v>
      </c>
      <c r="AM7" s="635"/>
      <c r="AN7" s="635"/>
      <c r="AO7" s="636"/>
      <c r="AP7" s="626" t="s">
        <v>243</v>
      </c>
      <c r="AQ7" s="627"/>
      <c r="AR7" s="627"/>
      <c r="AS7" s="627"/>
      <c r="AT7" s="627"/>
      <c r="AU7" s="627"/>
      <c r="AV7" s="627"/>
      <c r="AW7" s="627"/>
      <c r="AX7" s="627"/>
      <c r="AY7" s="627"/>
      <c r="AZ7" s="627"/>
      <c r="BA7" s="627"/>
      <c r="BB7" s="627"/>
      <c r="BC7" s="627"/>
      <c r="BD7" s="627"/>
      <c r="BE7" s="627"/>
      <c r="BF7" s="628"/>
      <c r="BG7" s="629">
        <v>2232086</v>
      </c>
      <c r="BH7" s="630"/>
      <c r="BI7" s="630"/>
      <c r="BJ7" s="630"/>
      <c r="BK7" s="630"/>
      <c r="BL7" s="630"/>
      <c r="BM7" s="630"/>
      <c r="BN7" s="631"/>
      <c r="BO7" s="632">
        <v>39.4</v>
      </c>
      <c r="BP7" s="632"/>
      <c r="BQ7" s="632"/>
      <c r="BR7" s="632"/>
      <c r="BS7" s="633">
        <v>103458</v>
      </c>
      <c r="BT7" s="633"/>
      <c r="BU7" s="633"/>
      <c r="BV7" s="633"/>
      <c r="BW7" s="633"/>
      <c r="BX7" s="633"/>
      <c r="BY7" s="633"/>
      <c r="BZ7" s="633"/>
      <c r="CA7" s="633"/>
      <c r="CB7" s="637"/>
      <c r="CD7" s="644" t="s">
        <v>244</v>
      </c>
      <c r="CE7" s="645"/>
      <c r="CF7" s="645"/>
      <c r="CG7" s="645"/>
      <c r="CH7" s="645"/>
      <c r="CI7" s="645"/>
      <c r="CJ7" s="645"/>
      <c r="CK7" s="645"/>
      <c r="CL7" s="645"/>
      <c r="CM7" s="645"/>
      <c r="CN7" s="645"/>
      <c r="CO7" s="645"/>
      <c r="CP7" s="645"/>
      <c r="CQ7" s="646"/>
      <c r="CR7" s="629">
        <v>5177321</v>
      </c>
      <c r="CS7" s="630"/>
      <c r="CT7" s="630"/>
      <c r="CU7" s="630"/>
      <c r="CV7" s="630"/>
      <c r="CW7" s="630"/>
      <c r="CX7" s="630"/>
      <c r="CY7" s="631"/>
      <c r="CZ7" s="632">
        <v>16.7</v>
      </c>
      <c r="DA7" s="632"/>
      <c r="DB7" s="632"/>
      <c r="DC7" s="632"/>
      <c r="DD7" s="638">
        <v>368222</v>
      </c>
      <c r="DE7" s="630"/>
      <c r="DF7" s="630"/>
      <c r="DG7" s="630"/>
      <c r="DH7" s="630"/>
      <c r="DI7" s="630"/>
      <c r="DJ7" s="630"/>
      <c r="DK7" s="630"/>
      <c r="DL7" s="630"/>
      <c r="DM7" s="630"/>
      <c r="DN7" s="630"/>
      <c r="DO7" s="630"/>
      <c r="DP7" s="631"/>
      <c r="DQ7" s="638">
        <v>2538712</v>
      </c>
      <c r="DR7" s="630"/>
      <c r="DS7" s="630"/>
      <c r="DT7" s="630"/>
      <c r="DU7" s="630"/>
      <c r="DV7" s="630"/>
      <c r="DW7" s="630"/>
      <c r="DX7" s="630"/>
      <c r="DY7" s="630"/>
      <c r="DZ7" s="630"/>
      <c r="EA7" s="630"/>
      <c r="EB7" s="630"/>
      <c r="EC7" s="639"/>
    </row>
    <row r="8" spans="2:143" ht="11.25" customHeight="1" x14ac:dyDescent="0.15">
      <c r="B8" s="626" t="s">
        <v>245</v>
      </c>
      <c r="C8" s="627"/>
      <c r="D8" s="627"/>
      <c r="E8" s="627"/>
      <c r="F8" s="627"/>
      <c r="G8" s="627"/>
      <c r="H8" s="627"/>
      <c r="I8" s="627"/>
      <c r="J8" s="627"/>
      <c r="K8" s="627"/>
      <c r="L8" s="627"/>
      <c r="M8" s="627"/>
      <c r="N8" s="627"/>
      <c r="O8" s="627"/>
      <c r="P8" s="627"/>
      <c r="Q8" s="628"/>
      <c r="R8" s="629">
        <v>11088</v>
      </c>
      <c r="S8" s="630"/>
      <c r="T8" s="630"/>
      <c r="U8" s="630"/>
      <c r="V8" s="630"/>
      <c r="W8" s="630"/>
      <c r="X8" s="630"/>
      <c r="Y8" s="631"/>
      <c r="Z8" s="632">
        <v>0</v>
      </c>
      <c r="AA8" s="632"/>
      <c r="AB8" s="632"/>
      <c r="AC8" s="632"/>
      <c r="AD8" s="633">
        <v>11088</v>
      </c>
      <c r="AE8" s="633"/>
      <c r="AF8" s="633"/>
      <c r="AG8" s="633"/>
      <c r="AH8" s="633"/>
      <c r="AI8" s="633"/>
      <c r="AJ8" s="633"/>
      <c r="AK8" s="633"/>
      <c r="AL8" s="634">
        <v>0.1</v>
      </c>
      <c r="AM8" s="635"/>
      <c r="AN8" s="635"/>
      <c r="AO8" s="636"/>
      <c r="AP8" s="626" t="s">
        <v>246</v>
      </c>
      <c r="AQ8" s="627"/>
      <c r="AR8" s="627"/>
      <c r="AS8" s="627"/>
      <c r="AT8" s="627"/>
      <c r="AU8" s="627"/>
      <c r="AV8" s="627"/>
      <c r="AW8" s="627"/>
      <c r="AX8" s="627"/>
      <c r="AY8" s="627"/>
      <c r="AZ8" s="627"/>
      <c r="BA8" s="627"/>
      <c r="BB8" s="627"/>
      <c r="BC8" s="627"/>
      <c r="BD8" s="627"/>
      <c r="BE8" s="627"/>
      <c r="BF8" s="628"/>
      <c r="BG8" s="629">
        <v>75542</v>
      </c>
      <c r="BH8" s="630"/>
      <c r="BI8" s="630"/>
      <c r="BJ8" s="630"/>
      <c r="BK8" s="630"/>
      <c r="BL8" s="630"/>
      <c r="BM8" s="630"/>
      <c r="BN8" s="631"/>
      <c r="BO8" s="632">
        <v>1.3</v>
      </c>
      <c r="BP8" s="632"/>
      <c r="BQ8" s="632"/>
      <c r="BR8" s="632"/>
      <c r="BS8" s="633" t="s">
        <v>241</v>
      </c>
      <c r="BT8" s="633"/>
      <c r="BU8" s="633"/>
      <c r="BV8" s="633"/>
      <c r="BW8" s="633"/>
      <c r="BX8" s="633"/>
      <c r="BY8" s="633"/>
      <c r="BZ8" s="633"/>
      <c r="CA8" s="633"/>
      <c r="CB8" s="637"/>
      <c r="CD8" s="644" t="s">
        <v>247</v>
      </c>
      <c r="CE8" s="645"/>
      <c r="CF8" s="645"/>
      <c r="CG8" s="645"/>
      <c r="CH8" s="645"/>
      <c r="CI8" s="645"/>
      <c r="CJ8" s="645"/>
      <c r="CK8" s="645"/>
      <c r="CL8" s="645"/>
      <c r="CM8" s="645"/>
      <c r="CN8" s="645"/>
      <c r="CO8" s="645"/>
      <c r="CP8" s="645"/>
      <c r="CQ8" s="646"/>
      <c r="CR8" s="629">
        <v>11176211</v>
      </c>
      <c r="CS8" s="630"/>
      <c r="CT8" s="630"/>
      <c r="CU8" s="630"/>
      <c r="CV8" s="630"/>
      <c r="CW8" s="630"/>
      <c r="CX8" s="630"/>
      <c r="CY8" s="631"/>
      <c r="CZ8" s="632">
        <v>36</v>
      </c>
      <c r="DA8" s="632"/>
      <c r="DB8" s="632"/>
      <c r="DC8" s="632"/>
      <c r="DD8" s="638">
        <v>16727</v>
      </c>
      <c r="DE8" s="630"/>
      <c r="DF8" s="630"/>
      <c r="DG8" s="630"/>
      <c r="DH8" s="630"/>
      <c r="DI8" s="630"/>
      <c r="DJ8" s="630"/>
      <c r="DK8" s="630"/>
      <c r="DL8" s="630"/>
      <c r="DM8" s="630"/>
      <c r="DN8" s="630"/>
      <c r="DO8" s="630"/>
      <c r="DP8" s="631"/>
      <c r="DQ8" s="638">
        <v>4704629</v>
      </c>
      <c r="DR8" s="630"/>
      <c r="DS8" s="630"/>
      <c r="DT8" s="630"/>
      <c r="DU8" s="630"/>
      <c r="DV8" s="630"/>
      <c r="DW8" s="630"/>
      <c r="DX8" s="630"/>
      <c r="DY8" s="630"/>
      <c r="DZ8" s="630"/>
      <c r="EA8" s="630"/>
      <c r="EB8" s="630"/>
      <c r="EC8" s="639"/>
    </row>
    <row r="9" spans="2:143" ht="11.25" customHeight="1" x14ac:dyDescent="0.15">
      <c r="B9" s="626" t="s">
        <v>248</v>
      </c>
      <c r="C9" s="627"/>
      <c r="D9" s="627"/>
      <c r="E9" s="627"/>
      <c r="F9" s="627"/>
      <c r="G9" s="627"/>
      <c r="H9" s="627"/>
      <c r="I9" s="627"/>
      <c r="J9" s="627"/>
      <c r="K9" s="627"/>
      <c r="L9" s="627"/>
      <c r="M9" s="627"/>
      <c r="N9" s="627"/>
      <c r="O9" s="627"/>
      <c r="P9" s="627"/>
      <c r="Q9" s="628"/>
      <c r="R9" s="629">
        <v>22156</v>
      </c>
      <c r="S9" s="630"/>
      <c r="T9" s="630"/>
      <c r="U9" s="630"/>
      <c r="V9" s="630"/>
      <c r="W9" s="630"/>
      <c r="X9" s="630"/>
      <c r="Y9" s="631"/>
      <c r="Z9" s="632">
        <v>0.1</v>
      </c>
      <c r="AA9" s="632"/>
      <c r="AB9" s="632"/>
      <c r="AC9" s="632"/>
      <c r="AD9" s="633">
        <v>22156</v>
      </c>
      <c r="AE9" s="633"/>
      <c r="AF9" s="633"/>
      <c r="AG9" s="633"/>
      <c r="AH9" s="633"/>
      <c r="AI9" s="633"/>
      <c r="AJ9" s="633"/>
      <c r="AK9" s="633"/>
      <c r="AL9" s="634">
        <v>0.1</v>
      </c>
      <c r="AM9" s="635"/>
      <c r="AN9" s="635"/>
      <c r="AO9" s="636"/>
      <c r="AP9" s="626" t="s">
        <v>249</v>
      </c>
      <c r="AQ9" s="627"/>
      <c r="AR9" s="627"/>
      <c r="AS9" s="627"/>
      <c r="AT9" s="627"/>
      <c r="AU9" s="627"/>
      <c r="AV9" s="627"/>
      <c r="AW9" s="627"/>
      <c r="AX9" s="627"/>
      <c r="AY9" s="627"/>
      <c r="AZ9" s="627"/>
      <c r="BA9" s="627"/>
      <c r="BB9" s="627"/>
      <c r="BC9" s="627"/>
      <c r="BD9" s="627"/>
      <c r="BE9" s="627"/>
      <c r="BF9" s="628"/>
      <c r="BG9" s="629">
        <v>1611011</v>
      </c>
      <c r="BH9" s="630"/>
      <c r="BI9" s="630"/>
      <c r="BJ9" s="630"/>
      <c r="BK9" s="630"/>
      <c r="BL9" s="630"/>
      <c r="BM9" s="630"/>
      <c r="BN9" s="631"/>
      <c r="BO9" s="632">
        <v>28.4</v>
      </c>
      <c r="BP9" s="632"/>
      <c r="BQ9" s="632"/>
      <c r="BR9" s="632"/>
      <c r="BS9" s="633" t="s">
        <v>241</v>
      </c>
      <c r="BT9" s="633"/>
      <c r="BU9" s="633"/>
      <c r="BV9" s="633"/>
      <c r="BW9" s="633"/>
      <c r="BX9" s="633"/>
      <c r="BY9" s="633"/>
      <c r="BZ9" s="633"/>
      <c r="CA9" s="633"/>
      <c r="CB9" s="637"/>
      <c r="CD9" s="644" t="s">
        <v>250</v>
      </c>
      <c r="CE9" s="645"/>
      <c r="CF9" s="645"/>
      <c r="CG9" s="645"/>
      <c r="CH9" s="645"/>
      <c r="CI9" s="645"/>
      <c r="CJ9" s="645"/>
      <c r="CK9" s="645"/>
      <c r="CL9" s="645"/>
      <c r="CM9" s="645"/>
      <c r="CN9" s="645"/>
      <c r="CO9" s="645"/>
      <c r="CP9" s="645"/>
      <c r="CQ9" s="646"/>
      <c r="CR9" s="629">
        <v>1804208</v>
      </c>
      <c r="CS9" s="630"/>
      <c r="CT9" s="630"/>
      <c r="CU9" s="630"/>
      <c r="CV9" s="630"/>
      <c r="CW9" s="630"/>
      <c r="CX9" s="630"/>
      <c r="CY9" s="631"/>
      <c r="CZ9" s="632">
        <v>5.8</v>
      </c>
      <c r="DA9" s="632"/>
      <c r="DB9" s="632"/>
      <c r="DC9" s="632"/>
      <c r="DD9" s="638">
        <v>7466</v>
      </c>
      <c r="DE9" s="630"/>
      <c r="DF9" s="630"/>
      <c r="DG9" s="630"/>
      <c r="DH9" s="630"/>
      <c r="DI9" s="630"/>
      <c r="DJ9" s="630"/>
      <c r="DK9" s="630"/>
      <c r="DL9" s="630"/>
      <c r="DM9" s="630"/>
      <c r="DN9" s="630"/>
      <c r="DO9" s="630"/>
      <c r="DP9" s="631"/>
      <c r="DQ9" s="638">
        <v>1413597</v>
      </c>
      <c r="DR9" s="630"/>
      <c r="DS9" s="630"/>
      <c r="DT9" s="630"/>
      <c r="DU9" s="630"/>
      <c r="DV9" s="630"/>
      <c r="DW9" s="630"/>
      <c r="DX9" s="630"/>
      <c r="DY9" s="630"/>
      <c r="DZ9" s="630"/>
      <c r="EA9" s="630"/>
      <c r="EB9" s="630"/>
      <c r="EC9" s="639"/>
    </row>
    <row r="10" spans="2:143" ht="11.25" customHeight="1" x14ac:dyDescent="0.15">
      <c r="B10" s="626" t="s">
        <v>251</v>
      </c>
      <c r="C10" s="627"/>
      <c r="D10" s="627"/>
      <c r="E10" s="627"/>
      <c r="F10" s="627"/>
      <c r="G10" s="627"/>
      <c r="H10" s="627"/>
      <c r="I10" s="627"/>
      <c r="J10" s="627"/>
      <c r="K10" s="627"/>
      <c r="L10" s="627"/>
      <c r="M10" s="627"/>
      <c r="N10" s="627"/>
      <c r="O10" s="627"/>
      <c r="P10" s="627"/>
      <c r="Q10" s="628"/>
      <c r="R10" s="629" t="s">
        <v>241</v>
      </c>
      <c r="S10" s="630"/>
      <c r="T10" s="630"/>
      <c r="U10" s="630"/>
      <c r="V10" s="630"/>
      <c r="W10" s="630"/>
      <c r="X10" s="630"/>
      <c r="Y10" s="631"/>
      <c r="Z10" s="632" t="s">
        <v>142</v>
      </c>
      <c r="AA10" s="632"/>
      <c r="AB10" s="632"/>
      <c r="AC10" s="632"/>
      <c r="AD10" s="633" t="s">
        <v>142</v>
      </c>
      <c r="AE10" s="633"/>
      <c r="AF10" s="633"/>
      <c r="AG10" s="633"/>
      <c r="AH10" s="633"/>
      <c r="AI10" s="633"/>
      <c r="AJ10" s="633"/>
      <c r="AK10" s="633"/>
      <c r="AL10" s="634" t="s">
        <v>241</v>
      </c>
      <c r="AM10" s="635"/>
      <c r="AN10" s="635"/>
      <c r="AO10" s="636"/>
      <c r="AP10" s="626" t="s">
        <v>252</v>
      </c>
      <c r="AQ10" s="627"/>
      <c r="AR10" s="627"/>
      <c r="AS10" s="627"/>
      <c r="AT10" s="627"/>
      <c r="AU10" s="627"/>
      <c r="AV10" s="627"/>
      <c r="AW10" s="627"/>
      <c r="AX10" s="627"/>
      <c r="AY10" s="627"/>
      <c r="AZ10" s="627"/>
      <c r="BA10" s="627"/>
      <c r="BB10" s="627"/>
      <c r="BC10" s="627"/>
      <c r="BD10" s="627"/>
      <c r="BE10" s="627"/>
      <c r="BF10" s="628"/>
      <c r="BG10" s="629">
        <v>164718</v>
      </c>
      <c r="BH10" s="630"/>
      <c r="BI10" s="630"/>
      <c r="BJ10" s="630"/>
      <c r="BK10" s="630"/>
      <c r="BL10" s="630"/>
      <c r="BM10" s="630"/>
      <c r="BN10" s="631"/>
      <c r="BO10" s="632">
        <v>2.9</v>
      </c>
      <c r="BP10" s="632"/>
      <c r="BQ10" s="632"/>
      <c r="BR10" s="632"/>
      <c r="BS10" s="633">
        <v>27941</v>
      </c>
      <c r="BT10" s="633"/>
      <c r="BU10" s="633"/>
      <c r="BV10" s="633"/>
      <c r="BW10" s="633"/>
      <c r="BX10" s="633"/>
      <c r="BY10" s="633"/>
      <c r="BZ10" s="633"/>
      <c r="CA10" s="633"/>
      <c r="CB10" s="637"/>
      <c r="CD10" s="644" t="s">
        <v>253</v>
      </c>
      <c r="CE10" s="645"/>
      <c r="CF10" s="645"/>
      <c r="CG10" s="645"/>
      <c r="CH10" s="645"/>
      <c r="CI10" s="645"/>
      <c r="CJ10" s="645"/>
      <c r="CK10" s="645"/>
      <c r="CL10" s="645"/>
      <c r="CM10" s="645"/>
      <c r="CN10" s="645"/>
      <c r="CO10" s="645"/>
      <c r="CP10" s="645"/>
      <c r="CQ10" s="646"/>
      <c r="CR10" s="629" t="s">
        <v>241</v>
      </c>
      <c r="CS10" s="630"/>
      <c r="CT10" s="630"/>
      <c r="CU10" s="630"/>
      <c r="CV10" s="630"/>
      <c r="CW10" s="630"/>
      <c r="CX10" s="630"/>
      <c r="CY10" s="631"/>
      <c r="CZ10" s="632" t="s">
        <v>241</v>
      </c>
      <c r="DA10" s="632"/>
      <c r="DB10" s="632"/>
      <c r="DC10" s="632"/>
      <c r="DD10" s="638" t="s">
        <v>241</v>
      </c>
      <c r="DE10" s="630"/>
      <c r="DF10" s="630"/>
      <c r="DG10" s="630"/>
      <c r="DH10" s="630"/>
      <c r="DI10" s="630"/>
      <c r="DJ10" s="630"/>
      <c r="DK10" s="630"/>
      <c r="DL10" s="630"/>
      <c r="DM10" s="630"/>
      <c r="DN10" s="630"/>
      <c r="DO10" s="630"/>
      <c r="DP10" s="631"/>
      <c r="DQ10" s="638" t="s">
        <v>241</v>
      </c>
      <c r="DR10" s="630"/>
      <c r="DS10" s="630"/>
      <c r="DT10" s="630"/>
      <c r="DU10" s="630"/>
      <c r="DV10" s="630"/>
      <c r="DW10" s="630"/>
      <c r="DX10" s="630"/>
      <c r="DY10" s="630"/>
      <c r="DZ10" s="630"/>
      <c r="EA10" s="630"/>
      <c r="EB10" s="630"/>
      <c r="EC10" s="639"/>
    </row>
    <row r="11" spans="2:143" ht="11.25" customHeight="1" x14ac:dyDescent="0.15">
      <c r="B11" s="626" t="s">
        <v>254</v>
      </c>
      <c r="C11" s="627"/>
      <c r="D11" s="627"/>
      <c r="E11" s="627"/>
      <c r="F11" s="627"/>
      <c r="G11" s="627"/>
      <c r="H11" s="627"/>
      <c r="I11" s="627"/>
      <c r="J11" s="627"/>
      <c r="K11" s="627"/>
      <c r="L11" s="627"/>
      <c r="M11" s="627"/>
      <c r="N11" s="627"/>
      <c r="O11" s="627"/>
      <c r="P11" s="627"/>
      <c r="Q11" s="628"/>
      <c r="R11" s="629">
        <v>1157820</v>
      </c>
      <c r="S11" s="630"/>
      <c r="T11" s="630"/>
      <c r="U11" s="630"/>
      <c r="V11" s="630"/>
      <c r="W11" s="630"/>
      <c r="X11" s="630"/>
      <c r="Y11" s="631"/>
      <c r="Z11" s="634">
        <v>3.6</v>
      </c>
      <c r="AA11" s="635"/>
      <c r="AB11" s="635"/>
      <c r="AC11" s="647"/>
      <c r="AD11" s="638">
        <v>1157820</v>
      </c>
      <c r="AE11" s="630"/>
      <c r="AF11" s="630"/>
      <c r="AG11" s="630"/>
      <c r="AH11" s="630"/>
      <c r="AI11" s="630"/>
      <c r="AJ11" s="630"/>
      <c r="AK11" s="631"/>
      <c r="AL11" s="634">
        <v>7.5</v>
      </c>
      <c r="AM11" s="635"/>
      <c r="AN11" s="635"/>
      <c r="AO11" s="636"/>
      <c r="AP11" s="626" t="s">
        <v>255</v>
      </c>
      <c r="AQ11" s="627"/>
      <c r="AR11" s="627"/>
      <c r="AS11" s="627"/>
      <c r="AT11" s="627"/>
      <c r="AU11" s="627"/>
      <c r="AV11" s="627"/>
      <c r="AW11" s="627"/>
      <c r="AX11" s="627"/>
      <c r="AY11" s="627"/>
      <c r="AZ11" s="627"/>
      <c r="BA11" s="627"/>
      <c r="BB11" s="627"/>
      <c r="BC11" s="627"/>
      <c r="BD11" s="627"/>
      <c r="BE11" s="627"/>
      <c r="BF11" s="628"/>
      <c r="BG11" s="629">
        <v>380815</v>
      </c>
      <c r="BH11" s="630"/>
      <c r="BI11" s="630"/>
      <c r="BJ11" s="630"/>
      <c r="BK11" s="630"/>
      <c r="BL11" s="630"/>
      <c r="BM11" s="630"/>
      <c r="BN11" s="631"/>
      <c r="BO11" s="632">
        <v>6.7</v>
      </c>
      <c r="BP11" s="632"/>
      <c r="BQ11" s="632"/>
      <c r="BR11" s="632"/>
      <c r="BS11" s="633">
        <v>75517</v>
      </c>
      <c r="BT11" s="633"/>
      <c r="BU11" s="633"/>
      <c r="BV11" s="633"/>
      <c r="BW11" s="633"/>
      <c r="BX11" s="633"/>
      <c r="BY11" s="633"/>
      <c r="BZ11" s="633"/>
      <c r="CA11" s="633"/>
      <c r="CB11" s="637"/>
      <c r="CD11" s="644" t="s">
        <v>256</v>
      </c>
      <c r="CE11" s="645"/>
      <c r="CF11" s="645"/>
      <c r="CG11" s="645"/>
      <c r="CH11" s="645"/>
      <c r="CI11" s="645"/>
      <c r="CJ11" s="645"/>
      <c r="CK11" s="645"/>
      <c r="CL11" s="645"/>
      <c r="CM11" s="645"/>
      <c r="CN11" s="645"/>
      <c r="CO11" s="645"/>
      <c r="CP11" s="645"/>
      <c r="CQ11" s="646"/>
      <c r="CR11" s="629">
        <v>1938067</v>
      </c>
      <c r="CS11" s="630"/>
      <c r="CT11" s="630"/>
      <c r="CU11" s="630"/>
      <c r="CV11" s="630"/>
      <c r="CW11" s="630"/>
      <c r="CX11" s="630"/>
      <c r="CY11" s="631"/>
      <c r="CZ11" s="632">
        <v>6.2</v>
      </c>
      <c r="DA11" s="632"/>
      <c r="DB11" s="632"/>
      <c r="DC11" s="632"/>
      <c r="DD11" s="638">
        <v>422276</v>
      </c>
      <c r="DE11" s="630"/>
      <c r="DF11" s="630"/>
      <c r="DG11" s="630"/>
      <c r="DH11" s="630"/>
      <c r="DI11" s="630"/>
      <c r="DJ11" s="630"/>
      <c r="DK11" s="630"/>
      <c r="DL11" s="630"/>
      <c r="DM11" s="630"/>
      <c r="DN11" s="630"/>
      <c r="DO11" s="630"/>
      <c r="DP11" s="631"/>
      <c r="DQ11" s="638">
        <v>993845</v>
      </c>
      <c r="DR11" s="630"/>
      <c r="DS11" s="630"/>
      <c r="DT11" s="630"/>
      <c r="DU11" s="630"/>
      <c r="DV11" s="630"/>
      <c r="DW11" s="630"/>
      <c r="DX11" s="630"/>
      <c r="DY11" s="630"/>
      <c r="DZ11" s="630"/>
      <c r="EA11" s="630"/>
      <c r="EB11" s="630"/>
      <c r="EC11" s="639"/>
    </row>
    <row r="12" spans="2:143" ht="11.25" customHeight="1" x14ac:dyDescent="0.15">
      <c r="B12" s="626" t="s">
        <v>257</v>
      </c>
      <c r="C12" s="627"/>
      <c r="D12" s="627"/>
      <c r="E12" s="627"/>
      <c r="F12" s="627"/>
      <c r="G12" s="627"/>
      <c r="H12" s="627"/>
      <c r="I12" s="627"/>
      <c r="J12" s="627"/>
      <c r="K12" s="627"/>
      <c r="L12" s="627"/>
      <c r="M12" s="627"/>
      <c r="N12" s="627"/>
      <c r="O12" s="627"/>
      <c r="P12" s="627"/>
      <c r="Q12" s="628"/>
      <c r="R12" s="629">
        <v>29549</v>
      </c>
      <c r="S12" s="630"/>
      <c r="T12" s="630"/>
      <c r="U12" s="630"/>
      <c r="V12" s="630"/>
      <c r="W12" s="630"/>
      <c r="X12" s="630"/>
      <c r="Y12" s="631"/>
      <c r="Z12" s="632">
        <v>0.1</v>
      </c>
      <c r="AA12" s="632"/>
      <c r="AB12" s="632"/>
      <c r="AC12" s="632"/>
      <c r="AD12" s="633">
        <v>29549</v>
      </c>
      <c r="AE12" s="633"/>
      <c r="AF12" s="633"/>
      <c r="AG12" s="633"/>
      <c r="AH12" s="633"/>
      <c r="AI12" s="633"/>
      <c r="AJ12" s="633"/>
      <c r="AK12" s="633"/>
      <c r="AL12" s="634">
        <v>0.2</v>
      </c>
      <c r="AM12" s="635"/>
      <c r="AN12" s="635"/>
      <c r="AO12" s="636"/>
      <c r="AP12" s="626" t="s">
        <v>258</v>
      </c>
      <c r="AQ12" s="627"/>
      <c r="AR12" s="627"/>
      <c r="AS12" s="627"/>
      <c r="AT12" s="627"/>
      <c r="AU12" s="627"/>
      <c r="AV12" s="627"/>
      <c r="AW12" s="627"/>
      <c r="AX12" s="627"/>
      <c r="AY12" s="627"/>
      <c r="AZ12" s="627"/>
      <c r="BA12" s="627"/>
      <c r="BB12" s="627"/>
      <c r="BC12" s="627"/>
      <c r="BD12" s="627"/>
      <c r="BE12" s="627"/>
      <c r="BF12" s="628"/>
      <c r="BG12" s="629">
        <v>2855415</v>
      </c>
      <c r="BH12" s="630"/>
      <c r="BI12" s="630"/>
      <c r="BJ12" s="630"/>
      <c r="BK12" s="630"/>
      <c r="BL12" s="630"/>
      <c r="BM12" s="630"/>
      <c r="BN12" s="631"/>
      <c r="BO12" s="632">
        <v>50.4</v>
      </c>
      <c r="BP12" s="632"/>
      <c r="BQ12" s="632"/>
      <c r="BR12" s="632"/>
      <c r="BS12" s="633" t="s">
        <v>241</v>
      </c>
      <c r="BT12" s="633"/>
      <c r="BU12" s="633"/>
      <c r="BV12" s="633"/>
      <c r="BW12" s="633"/>
      <c r="BX12" s="633"/>
      <c r="BY12" s="633"/>
      <c r="BZ12" s="633"/>
      <c r="CA12" s="633"/>
      <c r="CB12" s="637"/>
      <c r="CD12" s="644" t="s">
        <v>259</v>
      </c>
      <c r="CE12" s="645"/>
      <c r="CF12" s="645"/>
      <c r="CG12" s="645"/>
      <c r="CH12" s="645"/>
      <c r="CI12" s="645"/>
      <c r="CJ12" s="645"/>
      <c r="CK12" s="645"/>
      <c r="CL12" s="645"/>
      <c r="CM12" s="645"/>
      <c r="CN12" s="645"/>
      <c r="CO12" s="645"/>
      <c r="CP12" s="645"/>
      <c r="CQ12" s="646"/>
      <c r="CR12" s="629">
        <v>821109</v>
      </c>
      <c r="CS12" s="630"/>
      <c r="CT12" s="630"/>
      <c r="CU12" s="630"/>
      <c r="CV12" s="630"/>
      <c r="CW12" s="630"/>
      <c r="CX12" s="630"/>
      <c r="CY12" s="631"/>
      <c r="CZ12" s="632">
        <v>2.6</v>
      </c>
      <c r="DA12" s="632"/>
      <c r="DB12" s="632"/>
      <c r="DC12" s="632"/>
      <c r="DD12" s="638">
        <v>54586</v>
      </c>
      <c r="DE12" s="630"/>
      <c r="DF12" s="630"/>
      <c r="DG12" s="630"/>
      <c r="DH12" s="630"/>
      <c r="DI12" s="630"/>
      <c r="DJ12" s="630"/>
      <c r="DK12" s="630"/>
      <c r="DL12" s="630"/>
      <c r="DM12" s="630"/>
      <c r="DN12" s="630"/>
      <c r="DO12" s="630"/>
      <c r="DP12" s="631"/>
      <c r="DQ12" s="638">
        <v>445627</v>
      </c>
      <c r="DR12" s="630"/>
      <c r="DS12" s="630"/>
      <c r="DT12" s="630"/>
      <c r="DU12" s="630"/>
      <c r="DV12" s="630"/>
      <c r="DW12" s="630"/>
      <c r="DX12" s="630"/>
      <c r="DY12" s="630"/>
      <c r="DZ12" s="630"/>
      <c r="EA12" s="630"/>
      <c r="EB12" s="630"/>
      <c r="EC12" s="639"/>
    </row>
    <row r="13" spans="2:143" ht="11.25" customHeight="1" x14ac:dyDescent="0.15">
      <c r="B13" s="626" t="s">
        <v>260</v>
      </c>
      <c r="C13" s="627"/>
      <c r="D13" s="627"/>
      <c r="E13" s="627"/>
      <c r="F13" s="627"/>
      <c r="G13" s="627"/>
      <c r="H13" s="627"/>
      <c r="I13" s="627"/>
      <c r="J13" s="627"/>
      <c r="K13" s="627"/>
      <c r="L13" s="627"/>
      <c r="M13" s="627"/>
      <c r="N13" s="627"/>
      <c r="O13" s="627"/>
      <c r="P13" s="627"/>
      <c r="Q13" s="628"/>
      <c r="R13" s="629" t="s">
        <v>142</v>
      </c>
      <c r="S13" s="630"/>
      <c r="T13" s="630"/>
      <c r="U13" s="630"/>
      <c r="V13" s="630"/>
      <c r="W13" s="630"/>
      <c r="X13" s="630"/>
      <c r="Y13" s="631"/>
      <c r="Z13" s="632" t="s">
        <v>142</v>
      </c>
      <c r="AA13" s="632"/>
      <c r="AB13" s="632"/>
      <c r="AC13" s="632"/>
      <c r="AD13" s="633" t="s">
        <v>142</v>
      </c>
      <c r="AE13" s="633"/>
      <c r="AF13" s="633"/>
      <c r="AG13" s="633"/>
      <c r="AH13" s="633"/>
      <c r="AI13" s="633"/>
      <c r="AJ13" s="633"/>
      <c r="AK13" s="633"/>
      <c r="AL13" s="634" t="s">
        <v>241</v>
      </c>
      <c r="AM13" s="635"/>
      <c r="AN13" s="635"/>
      <c r="AO13" s="636"/>
      <c r="AP13" s="626" t="s">
        <v>261</v>
      </c>
      <c r="AQ13" s="627"/>
      <c r="AR13" s="627"/>
      <c r="AS13" s="627"/>
      <c r="AT13" s="627"/>
      <c r="AU13" s="627"/>
      <c r="AV13" s="627"/>
      <c r="AW13" s="627"/>
      <c r="AX13" s="627"/>
      <c r="AY13" s="627"/>
      <c r="AZ13" s="627"/>
      <c r="BA13" s="627"/>
      <c r="BB13" s="627"/>
      <c r="BC13" s="627"/>
      <c r="BD13" s="627"/>
      <c r="BE13" s="627"/>
      <c r="BF13" s="628"/>
      <c r="BG13" s="629">
        <v>2739074</v>
      </c>
      <c r="BH13" s="630"/>
      <c r="BI13" s="630"/>
      <c r="BJ13" s="630"/>
      <c r="BK13" s="630"/>
      <c r="BL13" s="630"/>
      <c r="BM13" s="630"/>
      <c r="BN13" s="631"/>
      <c r="BO13" s="632">
        <v>48.3</v>
      </c>
      <c r="BP13" s="632"/>
      <c r="BQ13" s="632"/>
      <c r="BR13" s="632"/>
      <c r="BS13" s="633" t="s">
        <v>142</v>
      </c>
      <c r="BT13" s="633"/>
      <c r="BU13" s="633"/>
      <c r="BV13" s="633"/>
      <c r="BW13" s="633"/>
      <c r="BX13" s="633"/>
      <c r="BY13" s="633"/>
      <c r="BZ13" s="633"/>
      <c r="CA13" s="633"/>
      <c r="CB13" s="637"/>
      <c r="CD13" s="644" t="s">
        <v>262</v>
      </c>
      <c r="CE13" s="645"/>
      <c r="CF13" s="645"/>
      <c r="CG13" s="645"/>
      <c r="CH13" s="645"/>
      <c r="CI13" s="645"/>
      <c r="CJ13" s="645"/>
      <c r="CK13" s="645"/>
      <c r="CL13" s="645"/>
      <c r="CM13" s="645"/>
      <c r="CN13" s="645"/>
      <c r="CO13" s="645"/>
      <c r="CP13" s="645"/>
      <c r="CQ13" s="646"/>
      <c r="CR13" s="629">
        <v>2043874</v>
      </c>
      <c r="CS13" s="630"/>
      <c r="CT13" s="630"/>
      <c r="CU13" s="630"/>
      <c r="CV13" s="630"/>
      <c r="CW13" s="630"/>
      <c r="CX13" s="630"/>
      <c r="CY13" s="631"/>
      <c r="CZ13" s="632">
        <v>6.6</v>
      </c>
      <c r="DA13" s="632"/>
      <c r="DB13" s="632"/>
      <c r="DC13" s="632"/>
      <c r="DD13" s="638">
        <v>1098911</v>
      </c>
      <c r="DE13" s="630"/>
      <c r="DF13" s="630"/>
      <c r="DG13" s="630"/>
      <c r="DH13" s="630"/>
      <c r="DI13" s="630"/>
      <c r="DJ13" s="630"/>
      <c r="DK13" s="630"/>
      <c r="DL13" s="630"/>
      <c r="DM13" s="630"/>
      <c r="DN13" s="630"/>
      <c r="DO13" s="630"/>
      <c r="DP13" s="631"/>
      <c r="DQ13" s="638">
        <v>1003770</v>
      </c>
      <c r="DR13" s="630"/>
      <c r="DS13" s="630"/>
      <c r="DT13" s="630"/>
      <c r="DU13" s="630"/>
      <c r="DV13" s="630"/>
      <c r="DW13" s="630"/>
      <c r="DX13" s="630"/>
      <c r="DY13" s="630"/>
      <c r="DZ13" s="630"/>
      <c r="EA13" s="630"/>
      <c r="EB13" s="630"/>
      <c r="EC13" s="639"/>
    </row>
    <row r="14" spans="2:143" ht="11.25" customHeight="1" x14ac:dyDescent="0.15">
      <c r="B14" s="626" t="s">
        <v>263</v>
      </c>
      <c r="C14" s="627"/>
      <c r="D14" s="627"/>
      <c r="E14" s="627"/>
      <c r="F14" s="627"/>
      <c r="G14" s="627"/>
      <c r="H14" s="627"/>
      <c r="I14" s="627"/>
      <c r="J14" s="627"/>
      <c r="K14" s="627"/>
      <c r="L14" s="627"/>
      <c r="M14" s="627"/>
      <c r="N14" s="627"/>
      <c r="O14" s="627"/>
      <c r="P14" s="627"/>
      <c r="Q14" s="628"/>
      <c r="R14" s="629" t="s">
        <v>241</v>
      </c>
      <c r="S14" s="630"/>
      <c r="T14" s="630"/>
      <c r="U14" s="630"/>
      <c r="V14" s="630"/>
      <c r="W14" s="630"/>
      <c r="X14" s="630"/>
      <c r="Y14" s="631"/>
      <c r="Z14" s="632" t="s">
        <v>241</v>
      </c>
      <c r="AA14" s="632"/>
      <c r="AB14" s="632"/>
      <c r="AC14" s="632"/>
      <c r="AD14" s="633" t="s">
        <v>142</v>
      </c>
      <c r="AE14" s="633"/>
      <c r="AF14" s="633"/>
      <c r="AG14" s="633"/>
      <c r="AH14" s="633"/>
      <c r="AI14" s="633"/>
      <c r="AJ14" s="633"/>
      <c r="AK14" s="633"/>
      <c r="AL14" s="634" t="s">
        <v>142</v>
      </c>
      <c r="AM14" s="635"/>
      <c r="AN14" s="635"/>
      <c r="AO14" s="636"/>
      <c r="AP14" s="626" t="s">
        <v>264</v>
      </c>
      <c r="AQ14" s="627"/>
      <c r="AR14" s="627"/>
      <c r="AS14" s="627"/>
      <c r="AT14" s="627"/>
      <c r="AU14" s="627"/>
      <c r="AV14" s="627"/>
      <c r="AW14" s="627"/>
      <c r="AX14" s="627"/>
      <c r="AY14" s="627"/>
      <c r="AZ14" s="627"/>
      <c r="BA14" s="627"/>
      <c r="BB14" s="627"/>
      <c r="BC14" s="627"/>
      <c r="BD14" s="627"/>
      <c r="BE14" s="627"/>
      <c r="BF14" s="628"/>
      <c r="BG14" s="629">
        <v>211487</v>
      </c>
      <c r="BH14" s="630"/>
      <c r="BI14" s="630"/>
      <c r="BJ14" s="630"/>
      <c r="BK14" s="630"/>
      <c r="BL14" s="630"/>
      <c r="BM14" s="630"/>
      <c r="BN14" s="631"/>
      <c r="BO14" s="632">
        <v>3.7</v>
      </c>
      <c r="BP14" s="632"/>
      <c r="BQ14" s="632"/>
      <c r="BR14" s="632"/>
      <c r="BS14" s="633" t="s">
        <v>142</v>
      </c>
      <c r="BT14" s="633"/>
      <c r="BU14" s="633"/>
      <c r="BV14" s="633"/>
      <c r="BW14" s="633"/>
      <c r="BX14" s="633"/>
      <c r="BY14" s="633"/>
      <c r="BZ14" s="633"/>
      <c r="CA14" s="633"/>
      <c r="CB14" s="637"/>
      <c r="CD14" s="644" t="s">
        <v>265</v>
      </c>
      <c r="CE14" s="645"/>
      <c r="CF14" s="645"/>
      <c r="CG14" s="645"/>
      <c r="CH14" s="645"/>
      <c r="CI14" s="645"/>
      <c r="CJ14" s="645"/>
      <c r="CK14" s="645"/>
      <c r="CL14" s="645"/>
      <c r="CM14" s="645"/>
      <c r="CN14" s="645"/>
      <c r="CO14" s="645"/>
      <c r="CP14" s="645"/>
      <c r="CQ14" s="646"/>
      <c r="CR14" s="629">
        <v>959848</v>
      </c>
      <c r="CS14" s="630"/>
      <c r="CT14" s="630"/>
      <c r="CU14" s="630"/>
      <c r="CV14" s="630"/>
      <c r="CW14" s="630"/>
      <c r="CX14" s="630"/>
      <c r="CY14" s="631"/>
      <c r="CZ14" s="632">
        <v>3.1</v>
      </c>
      <c r="DA14" s="632"/>
      <c r="DB14" s="632"/>
      <c r="DC14" s="632"/>
      <c r="DD14" s="638">
        <v>148672</v>
      </c>
      <c r="DE14" s="630"/>
      <c r="DF14" s="630"/>
      <c r="DG14" s="630"/>
      <c r="DH14" s="630"/>
      <c r="DI14" s="630"/>
      <c r="DJ14" s="630"/>
      <c r="DK14" s="630"/>
      <c r="DL14" s="630"/>
      <c r="DM14" s="630"/>
      <c r="DN14" s="630"/>
      <c r="DO14" s="630"/>
      <c r="DP14" s="631"/>
      <c r="DQ14" s="638">
        <v>814725</v>
      </c>
      <c r="DR14" s="630"/>
      <c r="DS14" s="630"/>
      <c r="DT14" s="630"/>
      <c r="DU14" s="630"/>
      <c r="DV14" s="630"/>
      <c r="DW14" s="630"/>
      <c r="DX14" s="630"/>
      <c r="DY14" s="630"/>
      <c r="DZ14" s="630"/>
      <c r="EA14" s="630"/>
      <c r="EB14" s="630"/>
      <c r="EC14" s="639"/>
    </row>
    <row r="15" spans="2:143" ht="11.25" customHeight="1" x14ac:dyDescent="0.15">
      <c r="B15" s="626" t="s">
        <v>266</v>
      </c>
      <c r="C15" s="627"/>
      <c r="D15" s="627"/>
      <c r="E15" s="627"/>
      <c r="F15" s="627"/>
      <c r="G15" s="627"/>
      <c r="H15" s="627"/>
      <c r="I15" s="627"/>
      <c r="J15" s="627"/>
      <c r="K15" s="627"/>
      <c r="L15" s="627"/>
      <c r="M15" s="627"/>
      <c r="N15" s="627"/>
      <c r="O15" s="627"/>
      <c r="P15" s="627"/>
      <c r="Q15" s="628"/>
      <c r="R15" s="629" t="s">
        <v>142</v>
      </c>
      <c r="S15" s="630"/>
      <c r="T15" s="630"/>
      <c r="U15" s="630"/>
      <c r="V15" s="630"/>
      <c r="W15" s="630"/>
      <c r="X15" s="630"/>
      <c r="Y15" s="631"/>
      <c r="Z15" s="632" t="s">
        <v>142</v>
      </c>
      <c r="AA15" s="632"/>
      <c r="AB15" s="632"/>
      <c r="AC15" s="632"/>
      <c r="AD15" s="633" t="s">
        <v>241</v>
      </c>
      <c r="AE15" s="633"/>
      <c r="AF15" s="633"/>
      <c r="AG15" s="633"/>
      <c r="AH15" s="633"/>
      <c r="AI15" s="633"/>
      <c r="AJ15" s="633"/>
      <c r="AK15" s="633"/>
      <c r="AL15" s="634" t="s">
        <v>142</v>
      </c>
      <c r="AM15" s="635"/>
      <c r="AN15" s="635"/>
      <c r="AO15" s="636"/>
      <c r="AP15" s="626" t="s">
        <v>267</v>
      </c>
      <c r="AQ15" s="627"/>
      <c r="AR15" s="627"/>
      <c r="AS15" s="627"/>
      <c r="AT15" s="627"/>
      <c r="AU15" s="627"/>
      <c r="AV15" s="627"/>
      <c r="AW15" s="627"/>
      <c r="AX15" s="627"/>
      <c r="AY15" s="627"/>
      <c r="AZ15" s="627"/>
      <c r="BA15" s="627"/>
      <c r="BB15" s="627"/>
      <c r="BC15" s="627"/>
      <c r="BD15" s="627"/>
      <c r="BE15" s="627"/>
      <c r="BF15" s="628"/>
      <c r="BG15" s="629">
        <v>363713</v>
      </c>
      <c r="BH15" s="630"/>
      <c r="BI15" s="630"/>
      <c r="BJ15" s="630"/>
      <c r="BK15" s="630"/>
      <c r="BL15" s="630"/>
      <c r="BM15" s="630"/>
      <c r="BN15" s="631"/>
      <c r="BO15" s="632">
        <v>6.4</v>
      </c>
      <c r="BP15" s="632"/>
      <c r="BQ15" s="632"/>
      <c r="BR15" s="632"/>
      <c r="BS15" s="633" t="s">
        <v>142</v>
      </c>
      <c r="BT15" s="633"/>
      <c r="BU15" s="633"/>
      <c r="BV15" s="633"/>
      <c r="BW15" s="633"/>
      <c r="BX15" s="633"/>
      <c r="BY15" s="633"/>
      <c r="BZ15" s="633"/>
      <c r="CA15" s="633"/>
      <c r="CB15" s="637"/>
      <c r="CD15" s="644" t="s">
        <v>268</v>
      </c>
      <c r="CE15" s="645"/>
      <c r="CF15" s="645"/>
      <c r="CG15" s="645"/>
      <c r="CH15" s="645"/>
      <c r="CI15" s="645"/>
      <c r="CJ15" s="645"/>
      <c r="CK15" s="645"/>
      <c r="CL15" s="645"/>
      <c r="CM15" s="645"/>
      <c r="CN15" s="645"/>
      <c r="CO15" s="645"/>
      <c r="CP15" s="645"/>
      <c r="CQ15" s="646"/>
      <c r="CR15" s="629">
        <v>3118239</v>
      </c>
      <c r="CS15" s="630"/>
      <c r="CT15" s="630"/>
      <c r="CU15" s="630"/>
      <c r="CV15" s="630"/>
      <c r="CW15" s="630"/>
      <c r="CX15" s="630"/>
      <c r="CY15" s="631"/>
      <c r="CZ15" s="632">
        <v>10</v>
      </c>
      <c r="DA15" s="632"/>
      <c r="DB15" s="632"/>
      <c r="DC15" s="632"/>
      <c r="DD15" s="638">
        <v>1140648</v>
      </c>
      <c r="DE15" s="630"/>
      <c r="DF15" s="630"/>
      <c r="DG15" s="630"/>
      <c r="DH15" s="630"/>
      <c r="DI15" s="630"/>
      <c r="DJ15" s="630"/>
      <c r="DK15" s="630"/>
      <c r="DL15" s="630"/>
      <c r="DM15" s="630"/>
      <c r="DN15" s="630"/>
      <c r="DO15" s="630"/>
      <c r="DP15" s="631"/>
      <c r="DQ15" s="638">
        <v>2061585</v>
      </c>
      <c r="DR15" s="630"/>
      <c r="DS15" s="630"/>
      <c r="DT15" s="630"/>
      <c r="DU15" s="630"/>
      <c r="DV15" s="630"/>
      <c r="DW15" s="630"/>
      <c r="DX15" s="630"/>
      <c r="DY15" s="630"/>
      <c r="DZ15" s="630"/>
      <c r="EA15" s="630"/>
      <c r="EB15" s="630"/>
      <c r="EC15" s="639"/>
    </row>
    <row r="16" spans="2:143" ht="11.25" customHeight="1" x14ac:dyDescent="0.15">
      <c r="B16" s="626" t="s">
        <v>269</v>
      </c>
      <c r="C16" s="627"/>
      <c r="D16" s="627"/>
      <c r="E16" s="627"/>
      <c r="F16" s="627"/>
      <c r="G16" s="627"/>
      <c r="H16" s="627"/>
      <c r="I16" s="627"/>
      <c r="J16" s="627"/>
      <c r="K16" s="627"/>
      <c r="L16" s="627"/>
      <c r="M16" s="627"/>
      <c r="N16" s="627"/>
      <c r="O16" s="627"/>
      <c r="P16" s="627"/>
      <c r="Q16" s="628"/>
      <c r="R16" s="629">
        <v>19114</v>
      </c>
      <c r="S16" s="630"/>
      <c r="T16" s="630"/>
      <c r="U16" s="630"/>
      <c r="V16" s="630"/>
      <c r="W16" s="630"/>
      <c r="X16" s="630"/>
      <c r="Y16" s="631"/>
      <c r="Z16" s="632">
        <v>0.1</v>
      </c>
      <c r="AA16" s="632"/>
      <c r="AB16" s="632"/>
      <c r="AC16" s="632"/>
      <c r="AD16" s="633">
        <v>19114</v>
      </c>
      <c r="AE16" s="633"/>
      <c r="AF16" s="633"/>
      <c r="AG16" s="633"/>
      <c r="AH16" s="633"/>
      <c r="AI16" s="633"/>
      <c r="AJ16" s="633"/>
      <c r="AK16" s="633"/>
      <c r="AL16" s="634">
        <v>0.1</v>
      </c>
      <c r="AM16" s="635"/>
      <c r="AN16" s="635"/>
      <c r="AO16" s="636"/>
      <c r="AP16" s="626" t="s">
        <v>270</v>
      </c>
      <c r="AQ16" s="627"/>
      <c r="AR16" s="627"/>
      <c r="AS16" s="627"/>
      <c r="AT16" s="627"/>
      <c r="AU16" s="627"/>
      <c r="AV16" s="627"/>
      <c r="AW16" s="627"/>
      <c r="AX16" s="627"/>
      <c r="AY16" s="627"/>
      <c r="AZ16" s="627"/>
      <c r="BA16" s="627"/>
      <c r="BB16" s="627"/>
      <c r="BC16" s="627"/>
      <c r="BD16" s="627"/>
      <c r="BE16" s="627"/>
      <c r="BF16" s="628"/>
      <c r="BG16" s="629" t="s">
        <v>241</v>
      </c>
      <c r="BH16" s="630"/>
      <c r="BI16" s="630"/>
      <c r="BJ16" s="630"/>
      <c r="BK16" s="630"/>
      <c r="BL16" s="630"/>
      <c r="BM16" s="630"/>
      <c r="BN16" s="631"/>
      <c r="BO16" s="632" t="s">
        <v>241</v>
      </c>
      <c r="BP16" s="632"/>
      <c r="BQ16" s="632"/>
      <c r="BR16" s="632"/>
      <c r="BS16" s="633" t="s">
        <v>241</v>
      </c>
      <c r="BT16" s="633"/>
      <c r="BU16" s="633"/>
      <c r="BV16" s="633"/>
      <c r="BW16" s="633"/>
      <c r="BX16" s="633"/>
      <c r="BY16" s="633"/>
      <c r="BZ16" s="633"/>
      <c r="CA16" s="633"/>
      <c r="CB16" s="637"/>
      <c r="CD16" s="644" t="s">
        <v>271</v>
      </c>
      <c r="CE16" s="645"/>
      <c r="CF16" s="645"/>
      <c r="CG16" s="645"/>
      <c r="CH16" s="645"/>
      <c r="CI16" s="645"/>
      <c r="CJ16" s="645"/>
      <c r="CK16" s="645"/>
      <c r="CL16" s="645"/>
      <c r="CM16" s="645"/>
      <c r="CN16" s="645"/>
      <c r="CO16" s="645"/>
      <c r="CP16" s="645"/>
      <c r="CQ16" s="646"/>
      <c r="CR16" s="629">
        <v>198566</v>
      </c>
      <c r="CS16" s="630"/>
      <c r="CT16" s="630"/>
      <c r="CU16" s="630"/>
      <c r="CV16" s="630"/>
      <c r="CW16" s="630"/>
      <c r="CX16" s="630"/>
      <c r="CY16" s="631"/>
      <c r="CZ16" s="632">
        <v>0.6</v>
      </c>
      <c r="DA16" s="632"/>
      <c r="DB16" s="632"/>
      <c r="DC16" s="632"/>
      <c r="DD16" s="638" t="s">
        <v>142</v>
      </c>
      <c r="DE16" s="630"/>
      <c r="DF16" s="630"/>
      <c r="DG16" s="630"/>
      <c r="DH16" s="630"/>
      <c r="DI16" s="630"/>
      <c r="DJ16" s="630"/>
      <c r="DK16" s="630"/>
      <c r="DL16" s="630"/>
      <c r="DM16" s="630"/>
      <c r="DN16" s="630"/>
      <c r="DO16" s="630"/>
      <c r="DP16" s="631"/>
      <c r="DQ16" s="638">
        <v>69079</v>
      </c>
      <c r="DR16" s="630"/>
      <c r="DS16" s="630"/>
      <c r="DT16" s="630"/>
      <c r="DU16" s="630"/>
      <c r="DV16" s="630"/>
      <c r="DW16" s="630"/>
      <c r="DX16" s="630"/>
      <c r="DY16" s="630"/>
      <c r="DZ16" s="630"/>
      <c r="EA16" s="630"/>
      <c r="EB16" s="630"/>
      <c r="EC16" s="639"/>
    </row>
    <row r="17" spans="2:133" ht="11.25" customHeight="1" x14ac:dyDescent="0.15">
      <c r="B17" s="626" t="s">
        <v>272</v>
      </c>
      <c r="C17" s="627"/>
      <c r="D17" s="627"/>
      <c r="E17" s="627"/>
      <c r="F17" s="627"/>
      <c r="G17" s="627"/>
      <c r="H17" s="627"/>
      <c r="I17" s="627"/>
      <c r="J17" s="627"/>
      <c r="K17" s="627"/>
      <c r="L17" s="627"/>
      <c r="M17" s="627"/>
      <c r="N17" s="627"/>
      <c r="O17" s="627"/>
      <c r="P17" s="627"/>
      <c r="Q17" s="628"/>
      <c r="R17" s="629">
        <v>90012</v>
      </c>
      <c r="S17" s="630"/>
      <c r="T17" s="630"/>
      <c r="U17" s="630"/>
      <c r="V17" s="630"/>
      <c r="W17" s="630"/>
      <c r="X17" s="630"/>
      <c r="Y17" s="631"/>
      <c r="Z17" s="632">
        <v>0.3</v>
      </c>
      <c r="AA17" s="632"/>
      <c r="AB17" s="632"/>
      <c r="AC17" s="632"/>
      <c r="AD17" s="633">
        <v>90012</v>
      </c>
      <c r="AE17" s="633"/>
      <c r="AF17" s="633"/>
      <c r="AG17" s="633"/>
      <c r="AH17" s="633"/>
      <c r="AI17" s="633"/>
      <c r="AJ17" s="633"/>
      <c r="AK17" s="633"/>
      <c r="AL17" s="634">
        <v>0.6</v>
      </c>
      <c r="AM17" s="635"/>
      <c r="AN17" s="635"/>
      <c r="AO17" s="636"/>
      <c r="AP17" s="626" t="s">
        <v>273</v>
      </c>
      <c r="AQ17" s="627"/>
      <c r="AR17" s="627"/>
      <c r="AS17" s="627"/>
      <c r="AT17" s="627"/>
      <c r="AU17" s="627"/>
      <c r="AV17" s="627"/>
      <c r="AW17" s="627"/>
      <c r="AX17" s="627"/>
      <c r="AY17" s="627"/>
      <c r="AZ17" s="627"/>
      <c r="BA17" s="627"/>
      <c r="BB17" s="627"/>
      <c r="BC17" s="627"/>
      <c r="BD17" s="627"/>
      <c r="BE17" s="627"/>
      <c r="BF17" s="628"/>
      <c r="BG17" s="629" t="s">
        <v>241</v>
      </c>
      <c r="BH17" s="630"/>
      <c r="BI17" s="630"/>
      <c r="BJ17" s="630"/>
      <c r="BK17" s="630"/>
      <c r="BL17" s="630"/>
      <c r="BM17" s="630"/>
      <c r="BN17" s="631"/>
      <c r="BO17" s="632" t="s">
        <v>142</v>
      </c>
      <c r="BP17" s="632"/>
      <c r="BQ17" s="632"/>
      <c r="BR17" s="632"/>
      <c r="BS17" s="633" t="s">
        <v>142</v>
      </c>
      <c r="BT17" s="633"/>
      <c r="BU17" s="633"/>
      <c r="BV17" s="633"/>
      <c r="BW17" s="633"/>
      <c r="BX17" s="633"/>
      <c r="BY17" s="633"/>
      <c r="BZ17" s="633"/>
      <c r="CA17" s="633"/>
      <c r="CB17" s="637"/>
      <c r="CD17" s="644" t="s">
        <v>274</v>
      </c>
      <c r="CE17" s="645"/>
      <c r="CF17" s="645"/>
      <c r="CG17" s="645"/>
      <c r="CH17" s="645"/>
      <c r="CI17" s="645"/>
      <c r="CJ17" s="645"/>
      <c r="CK17" s="645"/>
      <c r="CL17" s="645"/>
      <c r="CM17" s="645"/>
      <c r="CN17" s="645"/>
      <c r="CO17" s="645"/>
      <c r="CP17" s="645"/>
      <c r="CQ17" s="646"/>
      <c r="CR17" s="629">
        <v>3600787</v>
      </c>
      <c r="CS17" s="630"/>
      <c r="CT17" s="630"/>
      <c r="CU17" s="630"/>
      <c r="CV17" s="630"/>
      <c r="CW17" s="630"/>
      <c r="CX17" s="630"/>
      <c r="CY17" s="631"/>
      <c r="CZ17" s="632">
        <v>11.6</v>
      </c>
      <c r="DA17" s="632"/>
      <c r="DB17" s="632"/>
      <c r="DC17" s="632"/>
      <c r="DD17" s="638" t="s">
        <v>241</v>
      </c>
      <c r="DE17" s="630"/>
      <c r="DF17" s="630"/>
      <c r="DG17" s="630"/>
      <c r="DH17" s="630"/>
      <c r="DI17" s="630"/>
      <c r="DJ17" s="630"/>
      <c r="DK17" s="630"/>
      <c r="DL17" s="630"/>
      <c r="DM17" s="630"/>
      <c r="DN17" s="630"/>
      <c r="DO17" s="630"/>
      <c r="DP17" s="631"/>
      <c r="DQ17" s="638">
        <v>3506748</v>
      </c>
      <c r="DR17" s="630"/>
      <c r="DS17" s="630"/>
      <c r="DT17" s="630"/>
      <c r="DU17" s="630"/>
      <c r="DV17" s="630"/>
      <c r="DW17" s="630"/>
      <c r="DX17" s="630"/>
      <c r="DY17" s="630"/>
      <c r="DZ17" s="630"/>
      <c r="EA17" s="630"/>
      <c r="EB17" s="630"/>
      <c r="EC17" s="639"/>
    </row>
    <row r="18" spans="2:133" ht="11.25" customHeight="1" x14ac:dyDescent="0.15">
      <c r="B18" s="626" t="s">
        <v>275</v>
      </c>
      <c r="C18" s="627"/>
      <c r="D18" s="627"/>
      <c r="E18" s="627"/>
      <c r="F18" s="627"/>
      <c r="G18" s="627"/>
      <c r="H18" s="627"/>
      <c r="I18" s="627"/>
      <c r="J18" s="627"/>
      <c r="K18" s="627"/>
      <c r="L18" s="627"/>
      <c r="M18" s="627"/>
      <c r="N18" s="627"/>
      <c r="O18" s="627"/>
      <c r="P18" s="627"/>
      <c r="Q18" s="628"/>
      <c r="R18" s="629">
        <v>116781</v>
      </c>
      <c r="S18" s="630"/>
      <c r="T18" s="630"/>
      <c r="U18" s="630"/>
      <c r="V18" s="630"/>
      <c r="W18" s="630"/>
      <c r="X18" s="630"/>
      <c r="Y18" s="631"/>
      <c r="Z18" s="632">
        <v>0.4</v>
      </c>
      <c r="AA18" s="632"/>
      <c r="AB18" s="632"/>
      <c r="AC18" s="632"/>
      <c r="AD18" s="633">
        <v>116781</v>
      </c>
      <c r="AE18" s="633"/>
      <c r="AF18" s="633"/>
      <c r="AG18" s="633"/>
      <c r="AH18" s="633"/>
      <c r="AI18" s="633"/>
      <c r="AJ18" s="633"/>
      <c r="AK18" s="633"/>
      <c r="AL18" s="634">
        <v>0.80000001192092896</v>
      </c>
      <c r="AM18" s="635"/>
      <c r="AN18" s="635"/>
      <c r="AO18" s="636"/>
      <c r="AP18" s="626" t="s">
        <v>276</v>
      </c>
      <c r="AQ18" s="627"/>
      <c r="AR18" s="627"/>
      <c r="AS18" s="627"/>
      <c r="AT18" s="627"/>
      <c r="AU18" s="627"/>
      <c r="AV18" s="627"/>
      <c r="AW18" s="627"/>
      <c r="AX18" s="627"/>
      <c r="AY18" s="627"/>
      <c r="AZ18" s="627"/>
      <c r="BA18" s="627"/>
      <c r="BB18" s="627"/>
      <c r="BC18" s="627"/>
      <c r="BD18" s="627"/>
      <c r="BE18" s="627"/>
      <c r="BF18" s="628"/>
      <c r="BG18" s="629" t="s">
        <v>241</v>
      </c>
      <c r="BH18" s="630"/>
      <c r="BI18" s="630"/>
      <c r="BJ18" s="630"/>
      <c r="BK18" s="630"/>
      <c r="BL18" s="630"/>
      <c r="BM18" s="630"/>
      <c r="BN18" s="631"/>
      <c r="BO18" s="632" t="s">
        <v>241</v>
      </c>
      <c r="BP18" s="632"/>
      <c r="BQ18" s="632"/>
      <c r="BR18" s="632"/>
      <c r="BS18" s="633" t="s">
        <v>241</v>
      </c>
      <c r="BT18" s="633"/>
      <c r="BU18" s="633"/>
      <c r="BV18" s="633"/>
      <c r="BW18" s="633"/>
      <c r="BX18" s="633"/>
      <c r="BY18" s="633"/>
      <c r="BZ18" s="633"/>
      <c r="CA18" s="633"/>
      <c r="CB18" s="637"/>
      <c r="CD18" s="644" t="s">
        <v>277</v>
      </c>
      <c r="CE18" s="645"/>
      <c r="CF18" s="645"/>
      <c r="CG18" s="645"/>
      <c r="CH18" s="645"/>
      <c r="CI18" s="645"/>
      <c r="CJ18" s="645"/>
      <c r="CK18" s="645"/>
      <c r="CL18" s="645"/>
      <c r="CM18" s="645"/>
      <c r="CN18" s="645"/>
      <c r="CO18" s="645"/>
      <c r="CP18" s="645"/>
      <c r="CQ18" s="646"/>
      <c r="CR18" s="629" t="s">
        <v>142</v>
      </c>
      <c r="CS18" s="630"/>
      <c r="CT18" s="630"/>
      <c r="CU18" s="630"/>
      <c r="CV18" s="630"/>
      <c r="CW18" s="630"/>
      <c r="CX18" s="630"/>
      <c r="CY18" s="631"/>
      <c r="CZ18" s="632" t="s">
        <v>142</v>
      </c>
      <c r="DA18" s="632"/>
      <c r="DB18" s="632"/>
      <c r="DC18" s="632"/>
      <c r="DD18" s="638" t="s">
        <v>241</v>
      </c>
      <c r="DE18" s="630"/>
      <c r="DF18" s="630"/>
      <c r="DG18" s="630"/>
      <c r="DH18" s="630"/>
      <c r="DI18" s="630"/>
      <c r="DJ18" s="630"/>
      <c r="DK18" s="630"/>
      <c r="DL18" s="630"/>
      <c r="DM18" s="630"/>
      <c r="DN18" s="630"/>
      <c r="DO18" s="630"/>
      <c r="DP18" s="631"/>
      <c r="DQ18" s="638" t="s">
        <v>241</v>
      </c>
      <c r="DR18" s="630"/>
      <c r="DS18" s="630"/>
      <c r="DT18" s="630"/>
      <c r="DU18" s="630"/>
      <c r="DV18" s="630"/>
      <c r="DW18" s="630"/>
      <c r="DX18" s="630"/>
      <c r="DY18" s="630"/>
      <c r="DZ18" s="630"/>
      <c r="EA18" s="630"/>
      <c r="EB18" s="630"/>
      <c r="EC18" s="639"/>
    </row>
    <row r="19" spans="2:133" ht="11.25" customHeight="1" x14ac:dyDescent="0.15">
      <c r="B19" s="626" t="s">
        <v>278</v>
      </c>
      <c r="C19" s="627"/>
      <c r="D19" s="627"/>
      <c r="E19" s="627"/>
      <c r="F19" s="627"/>
      <c r="G19" s="627"/>
      <c r="H19" s="627"/>
      <c r="I19" s="627"/>
      <c r="J19" s="627"/>
      <c r="K19" s="627"/>
      <c r="L19" s="627"/>
      <c r="M19" s="627"/>
      <c r="N19" s="627"/>
      <c r="O19" s="627"/>
      <c r="P19" s="627"/>
      <c r="Q19" s="628"/>
      <c r="R19" s="629">
        <v>35291</v>
      </c>
      <c r="S19" s="630"/>
      <c r="T19" s="630"/>
      <c r="U19" s="630"/>
      <c r="V19" s="630"/>
      <c r="W19" s="630"/>
      <c r="X19" s="630"/>
      <c r="Y19" s="631"/>
      <c r="Z19" s="632">
        <v>0.1</v>
      </c>
      <c r="AA19" s="632"/>
      <c r="AB19" s="632"/>
      <c r="AC19" s="632"/>
      <c r="AD19" s="633">
        <v>35291</v>
      </c>
      <c r="AE19" s="633"/>
      <c r="AF19" s="633"/>
      <c r="AG19" s="633"/>
      <c r="AH19" s="633"/>
      <c r="AI19" s="633"/>
      <c r="AJ19" s="633"/>
      <c r="AK19" s="633"/>
      <c r="AL19" s="634">
        <v>0.2</v>
      </c>
      <c r="AM19" s="635"/>
      <c r="AN19" s="635"/>
      <c r="AO19" s="636"/>
      <c r="AP19" s="626" t="s">
        <v>279</v>
      </c>
      <c r="AQ19" s="627"/>
      <c r="AR19" s="627"/>
      <c r="AS19" s="627"/>
      <c r="AT19" s="627"/>
      <c r="AU19" s="627"/>
      <c r="AV19" s="627"/>
      <c r="AW19" s="627"/>
      <c r="AX19" s="627"/>
      <c r="AY19" s="627"/>
      <c r="AZ19" s="627"/>
      <c r="BA19" s="627"/>
      <c r="BB19" s="627"/>
      <c r="BC19" s="627"/>
      <c r="BD19" s="627"/>
      <c r="BE19" s="627"/>
      <c r="BF19" s="628"/>
      <c r="BG19" s="629">
        <v>4543</v>
      </c>
      <c r="BH19" s="630"/>
      <c r="BI19" s="630"/>
      <c r="BJ19" s="630"/>
      <c r="BK19" s="630"/>
      <c r="BL19" s="630"/>
      <c r="BM19" s="630"/>
      <c r="BN19" s="631"/>
      <c r="BO19" s="632">
        <v>0.1</v>
      </c>
      <c r="BP19" s="632"/>
      <c r="BQ19" s="632"/>
      <c r="BR19" s="632"/>
      <c r="BS19" s="633" t="s">
        <v>142</v>
      </c>
      <c r="BT19" s="633"/>
      <c r="BU19" s="633"/>
      <c r="BV19" s="633"/>
      <c r="BW19" s="633"/>
      <c r="BX19" s="633"/>
      <c r="BY19" s="633"/>
      <c r="BZ19" s="633"/>
      <c r="CA19" s="633"/>
      <c r="CB19" s="637"/>
      <c r="CD19" s="644" t="s">
        <v>280</v>
      </c>
      <c r="CE19" s="645"/>
      <c r="CF19" s="645"/>
      <c r="CG19" s="645"/>
      <c r="CH19" s="645"/>
      <c r="CI19" s="645"/>
      <c r="CJ19" s="645"/>
      <c r="CK19" s="645"/>
      <c r="CL19" s="645"/>
      <c r="CM19" s="645"/>
      <c r="CN19" s="645"/>
      <c r="CO19" s="645"/>
      <c r="CP19" s="645"/>
      <c r="CQ19" s="646"/>
      <c r="CR19" s="629" t="s">
        <v>142</v>
      </c>
      <c r="CS19" s="630"/>
      <c r="CT19" s="630"/>
      <c r="CU19" s="630"/>
      <c r="CV19" s="630"/>
      <c r="CW19" s="630"/>
      <c r="CX19" s="630"/>
      <c r="CY19" s="631"/>
      <c r="CZ19" s="632" t="s">
        <v>241</v>
      </c>
      <c r="DA19" s="632"/>
      <c r="DB19" s="632"/>
      <c r="DC19" s="632"/>
      <c r="DD19" s="638" t="s">
        <v>241</v>
      </c>
      <c r="DE19" s="630"/>
      <c r="DF19" s="630"/>
      <c r="DG19" s="630"/>
      <c r="DH19" s="630"/>
      <c r="DI19" s="630"/>
      <c r="DJ19" s="630"/>
      <c r="DK19" s="630"/>
      <c r="DL19" s="630"/>
      <c r="DM19" s="630"/>
      <c r="DN19" s="630"/>
      <c r="DO19" s="630"/>
      <c r="DP19" s="631"/>
      <c r="DQ19" s="638" t="s">
        <v>142</v>
      </c>
      <c r="DR19" s="630"/>
      <c r="DS19" s="630"/>
      <c r="DT19" s="630"/>
      <c r="DU19" s="630"/>
      <c r="DV19" s="630"/>
      <c r="DW19" s="630"/>
      <c r="DX19" s="630"/>
      <c r="DY19" s="630"/>
      <c r="DZ19" s="630"/>
      <c r="EA19" s="630"/>
      <c r="EB19" s="630"/>
      <c r="EC19" s="639"/>
    </row>
    <row r="20" spans="2:133" ht="11.25" customHeight="1" x14ac:dyDescent="0.15">
      <c r="B20" s="626" t="s">
        <v>281</v>
      </c>
      <c r="C20" s="627"/>
      <c r="D20" s="627"/>
      <c r="E20" s="627"/>
      <c r="F20" s="627"/>
      <c r="G20" s="627"/>
      <c r="H20" s="627"/>
      <c r="I20" s="627"/>
      <c r="J20" s="627"/>
      <c r="K20" s="627"/>
      <c r="L20" s="627"/>
      <c r="M20" s="627"/>
      <c r="N20" s="627"/>
      <c r="O20" s="627"/>
      <c r="P20" s="627"/>
      <c r="Q20" s="628"/>
      <c r="R20" s="629">
        <v>6084</v>
      </c>
      <c r="S20" s="630"/>
      <c r="T20" s="630"/>
      <c r="U20" s="630"/>
      <c r="V20" s="630"/>
      <c r="W20" s="630"/>
      <c r="X20" s="630"/>
      <c r="Y20" s="631"/>
      <c r="Z20" s="632">
        <v>0</v>
      </c>
      <c r="AA20" s="632"/>
      <c r="AB20" s="632"/>
      <c r="AC20" s="632"/>
      <c r="AD20" s="633">
        <v>6084</v>
      </c>
      <c r="AE20" s="633"/>
      <c r="AF20" s="633"/>
      <c r="AG20" s="633"/>
      <c r="AH20" s="633"/>
      <c r="AI20" s="633"/>
      <c r="AJ20" s="633"/>
      <c r="AK20" s="633"/>
      <c r="AL20" s="634">
        <v>0</v>
      </c>
      <c r="AM20" s="635"/>
      <c r="AN20" s="635"/>
      <c r="AO20" s="636"/>
      <c r="AP20" s="626" t="s">
        <v>282</v>
      </c>
      <c r="AQ20" s="627"/>
      <c r="AR20" s="627"/>
      <c r="AS20" s="627"/>
      <c r="AT20" s="627"/>
      <c r="AU20" s="627"/>
      <c r="AV20" s="627"/>
      <c r="AW20" s="627"/>
      <c r="AX20" s="627"/>
      <c r="AY20" s="627"/>
      <c r="AZ20" s="627"/>
      <c r="BA20" s="627"/>
      <c r="BB20" s="627"/>
      <c r="BC20" s="627"/>
      <c r="BD20" s="627"/>
      <c r="BE20" s="627"/>
      <c r="BF20" s="628"/>
      <c r="BG20" s="629">
        <v>4543</v>
      </c>
      <c r="BH20" s="630"/>
      <c r="BI20" s="630"/>
      <c r="BJ20" s="630"/>
      <c r="BK20" s="630"/>
      <c r="BL20" s="630"/>
      <c r="BM20" s="630"/>
      <c r="BN20" s="631"/>
      <c r="BO20" s="632">
        <v>0.1</v>
      </c>
      <c r="BP20" s="632"/>
      <c r="BQ20" s="632"/>
      <c r="BR20" s="632"/>
      <c r="BS20" s="633" t="s">
        <v>241</v>
      </c>
      <c r="BT20" s="633"/>
      <c r="BU20" s="633"/>
      <c r="BV20" s="633"/>
      <c r="BW20" s="633"/>
      <c r="BX20" s="633"/>
      <c r="BY20" s="633"/>
      <c r="BZ20" s="633"/>
      <c r="CA20" s="633"/>
      <c r="CB20" s="637"/>
      <c r="CD20" s="644" t="s">
        <v>283</v>
      </c>
      <c r="CE20" s="645"/>
      <c r="CF20" s="645"/>
      <c r="CG20" s="645"/>
      <c r="CH20" s="645"/>
      <c r="CI20" s="645"/>
      <c r="CJ20" s="645"/>
      <c r="CK20" s="645"/>
      <c r="CL20" s="645"/>
      <c r="CM20" s="645"/>
      <c r="CN20" s="645"/>
      <c r="CO20" s="645"/>
      <c r="CP20" s="645"/>
      <c r="CQ20" s="646"/>
      <c r="CR20" s="629">
        <v>31029216</v>
      </c>
      <c r="CS20" s="630"/>
      <c r="CT20" s="630"/>
      <c r="CU20" s="630"/>
      <c r="CV20" s="630"/>
      <c r="CW20" s="630"/>
      <c r="CX20" s="630"/>
      <c r="CY20" s="631"/>
      <c r="CZ20" s="632">
        <v>100</v>
      </c>
      <c r="DA20" s="632"/>
      <c r="DB20" s="632"/>
      <c r="DC20" s="632"/>
      <c r="DD20" s="638">
        <v>3257508</v>
      </c>
      <c r="DE20" s="630"/>
      <c r="DF20" s="630"/>
      <c r="DG20" s="630"/>
      <c r="DH20" s="630"/>
      <c r="DI20" s="630"/>
      <c r="DJ20" s="630"/>
      <c r="DK20" s="630"/>
      <c r="DL20" s="630"/>
      <c r="DM20" s="630"/>
      <c r="DN20" s="630"/>
      <c r="DO20" s="630"/>
      <c r="DP20" s="631"/>
      <c r="DQ20" s="638">
        <v>17743070</v>
      </c>
      <c r="DR20" s="630"/>
      <c r="DS20" s="630"/>
      <c r="DT20" s="630"/>
      <c r="DU20" s="630"/>
      <c r="DV20" s="630"/>
      <c r="DW20" s="630"/>
      <c r="DX20" s="630"/>
      <c r="DY20" s="630"/>
      <c r="DZ20" s="630"/>
      <c r="EA20" s="630"/>
      <c r="EB20" s="630"/>
      <c r="EC20" s="639"/>
    </row>
    <row r="21" spans="2:133" ht="11.25" customHeight="1" x14ac:dyDescent="0.15">
      <c r="B21" s="626" t="s">
        <v>284</v>
      </c>
      <c r="C21" s="627"/>
      <c r="D21" s="627"/>
      <c r="E21" s="627"/>
      <c r="F21" s="627"/>
      <c r="G21" s="627"/>
      <c r="H21" s="627"/>
      <c r="I21" s="627"/>
      <c r="J21" s="627"/>
      <c r="K21" s="627"/>
      <c r="L21" s="627"/>
      <c r="M21" s="627"/>
      <c r="N21" s="627"/>
      <c r="O21" s="627"/>
      <c r="P21" s="627"/>
      <c r="Q21" s="628"/>
      <c r="R21" s="629">
        <v>2738</v>
      </c>
      <c r="S21" s="630"/>
      <c r="T21" s="630"/>
      <c r="U21" s="630"/>
      <c r="V21" s="630"/>
      <c r="W21" s="630"/>
      <c r="X21" s="630"/>
      <c r="Y21" s="631"/>
      <c r="Z21" s="632">
        <v>0</v>
      </c>
      <c r="AA21" s="632"/>
      <c r="AB21" s="632"/>
      <c r="AC21" s="632"/>
      <c r="AD21" s="633">
        <v>2738</v>
      </c>
      <c r="AE21" s="633"/>
      <c r="AF21" s="633"/>
      <c r="AG21" s="633"/>
      <c r="AH21" s="633"/>
      <c r="AI21" s="633"/>
      <c r="AJ21" s="633"/>
      <c r="AK21" s="633"/>
      <c r="AL21" s="634">
        <v>0</v>
      </c>
      <c r="AM21" s="635"/>
      <c r="AN21" s="635"/>
      <c r="AO21" s="636"/>
      <c r="AP21" s="648" t="s">
        <v>285</v>
      </c>
      <c r="AQ21" s="649"/>
      <c r="AR21" s="649"/>
      <c r="AS21" s="649"/>
      <c r="AT21" s="649"/>
      <c r="AU21" s="649"/>
      <c r="AV21" s="649"/>
      <c r="AW21" s="649"/>
      <c r="AX21" s="649"/>
      <c r="AY21" s="649"/>
      <c r="AZ21" s="649"/>
      <c r="BA21" s="649"/>
      <c r="BB21" s="649"/>
      <c r="BC21" s="649"/>
      <c r="BD21" s="649"/>
      <c r="BE21" s="649"/>
      <c r="BF21" s="650"/>
      <c r="BG21" s="629">
        <v>4543</v>
      </c>
      <c r="BH21" s="630"/>
      <c r="BI21" s="630"/>
      <c r="BJ21" s="630"/>
      <c r="BK21" s="630"/>
      <c r="BL21" s="630"/>
      <c r="BM21" s="630"/>
      <c r="BN21" s="631"/>
      <c r="BO21" s="632">
        <v>0.1</v>
      </c>
      <c r="BP21" s="632"/>
      <c r="BQ21" s="632"/>
      <c r="BR21" s="632"/>
      <c r="BS21" s="633" t="s">
        <v>241</v>
      </c>
      <c r="BT21" s="633"/>
      <c r="BU21" s="633"/>
      <c r="BV21" s="633"/>
      <c r="BW21" s="633"/>
      <c r="BX21" s="633"/>
      <c r="BY21" s="633"/>
      <c r="BZ21" s="633"/>
      <c r="CA21" s="633"/>
      <c r="CB21" s="637"/>
      <c r="CD21" s="654"/>
      <c r="CE21" s="655"/>
      <c r="CF21" s="655"/>
      <c r="CG21" s="655"/>
      <c r="CH21" s="655"/>
      <c r="CI21" s="655"/>
      <c r="CJ21" s="655"/>
      <c r="CK21" s="655"/>
      <c r="CL21" s="655"/>
      <c r="CM21" s="655"/>
      <c r="CN21" s="655"/>
      <c r="CO21" s="655"/>
      <c r="CP21" s="655"/>
      <c r="CQ21" s="656"/>
      <c r="CR21" s="657"/>
      <c r="CS21" s="652"/>
      <c r="CT21" s="652"/>
      <c r="CU21" s="652"/>
      <c r="CV21" s="652"/>
      <c r="CW21" s="652"/>
      <c r="CX21" s="652"/>
      <c r="CY21" s="658"/>
      <c r="CZ21" s="659"/>
      <c r="DA21" s="659"/>
      <c r="DB21" s="659"/>
      <c r="DC21" s="659"/>
      <c r="DD21" s="651"/>
      <c r="DE21" s="652"/>
      <c r="DF21" s="652"/>
      <c r="DG21" s="652"/>
      <c r="DH21" s="652"/>
      <c r="DI21" s="652"/>
      <c r="DJ21" s="652"/>
      <c r="DK21" s="652"/>
      <c r="DL21" s="652"/>
      <c r="DM21" s="652"/>
      <c r="DN21" s="652"/>
      <c r="DO21" s="652"/>
      <c r="DP21" s="658"/>
      <c r="DQ21" s="651"/>
      <c r="DR21" s="652"/>
      <c r="DS21" s="652"/>
      <c r="DT21" s="652"/>
      <c r="DU21" s="652"/>
      <c r="DV21" s="652"/>
      <c r="DW21" s="652"/>
      <c r="DX21" s="652"/>
      <c r="DY21" s="652"/>
      <c r="DZ21" s="652"/>
      <c r="EA21" s="652"/>
      <c r="EB21" s="652"/>
      <c r="EC21" s="653"/>
    </row>
    <row r="22" spans="2:133" ht="11.25" customHeight="1" x14ac:dyDescent="0.15">
      <c r="B22" s="667" t="s">
        <v>286</v>
      </c>
      <c r="C22" s="668"/>
      <c r="D22" s="668"/>
      <c r="E22" s="668"/>
      <c r="F22" s="668"/>
      <c r="G22" s="668"/>
      <c r="H22" s="668"/>
      <c r="I22" s="668"/>
      <c r="J22" s="668"/>
      <c r="K22" s="668"/>
      <c r="L22" s="668"/>
      <c r="M22" s="668"/>
      <c r="N22" s="668"/>
      <c r="O22" s="668"/>
      <c r="P22" s="668"/>
      <c r="Q22" s="669"/>
      <c r="R22" s="629">
        <v>72668</v>
      </c>
      <c r="S22" s="630"/>
      <c r="T22" s="630"/>
      <c r="U22" s="630"/>
      <c r="V22" s="630"/>
      <c r="W22" s="630"/>
      <c r="X22" s="630"/>
      <c r="Y22" s="631"/>
      <c r="Z22" s="632">
        <v>0.2</v>
      </c>
      <c r="AA22" s="632"/>
      <c r="AB22" s="632"/>
      <c r="AC22" s="632"/>
      <c r="AD22" s="633">
        <v>72668</v>
      </c>
      <c r="AE22" s="633"/>
      <c r="AF22" s="633"/>
      <c r="AG22" s="633"/>
      <c r="AH22" s="633"/>
      <c r="AI22" s="633"/>
      <c r="AJ22" s="633"/>
      <c r="AK22" s="633"/>
      <c r="AL22" s="634">
        <v>0.5</v>
      </c>
      <c r="AM22" s="635"/>
      <c r="AN22" s="635"/>
      <c r="AO22" s="636"/>
      <c r="AP22" s="648" t="s">
        <v>287</v>
      </c>
      <c r="AQ22" s="649"/>
      <c r="AR22" s="649"/>
      <c r="AS22" s="649"/>
      <c r="AT22" s="649"/>
      <c r="AU22" s="649"/>
      <c r="AV22" s="649"/>
      <c r="AW22" s="649"/>
      <c r="AX22" s="649"/>
      <c r="AY22" s="649"/>
      <c r="AZ22" s="649"/>
      <c r="BA22" s="649"/>
      <c r="BB22" s="649"/>
      <c r="BC22" s="649"/>
      <c r="BD22" s="649"/>
      <c r="BE22" s="649"/>
      <c r="BF22" s="650"/>
      <c r="BG22" s="629" t="s">
        <v>241</v>
      </c>
      <c r="BH22" s="630"/>
      <c r="BI22" s="630"/>
      <c r="BJ22" s="630"/>
      <c r="BK22" s="630"/>
      <c r="BL22" s="630"/>
      <c r="BM22" s="630"/>
      <c r="BN22" s="631"/>
      <c r="BO22" s="632" t="s">
        <v>241</v>
      </c>
      <c r="BP22" s="632"/>
      <c r="BQ22" s="632"/>
      <c r="BR22" s="632"/>
      <c r="BS22" s="633" t="s">
        <v>142</v>
      </c>
      <c r="BT22" s="633"/>
      <c r="BU22" s="633"/>
      <c r="BV22" s="633"/>
      <c r="BW22" s="633"/>
      <c r="BX22" s="633"/>
      <c r="BY22" s="633"/>
      <c r="BZ22" s="633"/>
      <c r="CA22" s="633"/>
      <c r="CB22" s="637"/>
      <c r="CD22" s="611" t="s">
        <v>288</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15">
      <c r="B23" s="626" t="s">
        <v>289</v>
      </c>
      <c r="C23" s="627"/>
      <c r="D23" s="627"/>
      <c r="E23" s="627"/>
      <c r="F23" s="627"/>
      <c r="G23" s="627"/>
      <c r="H23" s="627"/>
      <c r="I23" s="627"/>
      <c r="J23" s="627"/>
      <c r="K23" s="627"/>
      <c r="L23" s="627"/>
      <c r="M23" s="627"/>
      <c r="N23" s="627"/>
      <c r="O23" s="627"/>
      <c r="P23" s="627"/>
      <c r="Q23" s="628"/>
      <c r="R23" s="629">
        <v>9141116</v>
      </c>
      <c r="S23" s="630"/>
      <c r="T23" s="630"/>
      <c r="U23" s="630"/>
      <c r="V23" s="630"/>
      <c r="W23" s="630"/>
      <c r="X23" s="630"/>
      <c r="Y23" s="631"/>
      <c r="Z23" s="632">
        <v>28.5</v>
      </c>
      <c r="AA23" s="632"/>
      <c r="AB23" s="632"/>
      <c r="AC23" s="632"/>
      <c r="AD23" s="633">
        <v>7985156</v>
      </c>
      <c r="AE23" s="633"/>
      <c r="AF23" s="633"/>
      <c r="AG23" s="633"/>
      <c r="AH23" s="633"/>
      <c r="AI23" s="633"/>
      <c r="AJ23" s="633"/>
      <c r="AK23" s="633"/>
      <c r="AL23" s="634">
        <v>51.8</v>
      </c>
      <c r="AM23" s="635"/>
      <c r="AN23" s="635"/>
      <c r="AO23" s="636"/>
      <c r="AP23" s="648" t="s">
        <v>290</v>
      </c>
      <c r="AQ23" s="649"/>
      <c r="AR23" s="649"/>
      <c r="AS23" s="649"/>
      <c r="AT23" s="649"/>
      <c r="AU23" s="649"/>
      <c r="AV23" s="649"/>
      <c r="AW23" s="649"/>
      <c r="AX23" s="649"/>
      <c r="AY23" s="649"/>
      <c r="AZ23" s="649"/>
      <c r="BA23" s="649"/>
      <c r="BB23" s="649"/>
      <c r="BC23" s="649"/>
      <c r="BD23" s="649"/>
      <c r="BE23" s="649"/>
      <c r="BF23" s="650"/>
      <c r="BG23" s="629" t="s">
        <v>241</v>
      </c>
      <c r="BH23" s="630"/>
      <c r="BI23" s="630"/>
      <c r="BJ23" s="630"/>
      <c r="BK23" s="630"/>
      <c r="BL23" s="630"/>
      <c r="BM23" s="630"/>
      <c r="BN23" s="631"/>
      <c r="BO23" s="632" t="s">
        <v>142</v>
      </c>
      <c r="BP23" s="632"/>
      <c r="BQ23" s="632"/>
      <c r="BR23" s="632"/>
      <c r="BS23" s="633" t="s">
        <v>142</v>
      </c>
      <c r="BT23" s="633"/>
      <c r="BU23" s="633"/>
      <c r="BV23" s="633"/>
      <c r="BW23" s="633"/>
      <c r="BX23" s="633"/>
      <c r="BY23" s="633"/>
      <c r="BZ23" s="633"/>
      <c r="CA23" s="633"/>
      <c r="CB23" s="637"/>
      <c r="CD23" s="611" t="s">
        <v>229</v>
      </c>
      <c r="CE23" s="612"/>
      <c r="CF23" s="612"/>
      <c r="CG23" s="612"/>
      <c r="CH23" s="612"/>
      <c r="CI23" s="612"/>
      <c r="CJ23" s="612"/>
      <c r="CK23" s="612"/>
      <c r="CL23" s="612"/>
      <c r="CM23" s="612"/>
      <c r="CN23" s="612"/>
      <c r="CO23" s="612"/>
      <c r="CP23" s="612"/>
      <c r="CQ23" s="613"/>
      <c r="CR23" s="611" t="s">
        <v>291</v>
      </c>
      <c r="CS23" s="612"/>
      <c r="CT23" s="612"/>
      <c r="CU23" s="612"/>
      <c r="CV23" s="612"/>
      <c r="CW23" s="612"/>
      <c r="CX23" s="612"/>
      <c r="CY23" s="613"/>
      <c r="CZ23" s="611" t="s">
        <v>292</v>
      </c>
      <c r="DA23" s="612"/>
      <c r="DB23" s="612"/>
      <c r="DC23" s="613"/>
      <c r="DD23" s="611" t="s">
        <v>293</v>
      </c>
      <c r="DE23" s="612"/>
      <c r="DF23" s="612"/>
      <c r="DG23" s="612"/>
      <c r="DH23" s="612"/>
      <c r="DI23" s="612"/>
      <c r="DJ23" s="612"/>
      <c r="DK23" s="613"/>
      <c r="DL23" s="660" t="s">
        <v>294</v>
      </c>
      <c r="DM23" s="661"/>
      <c r="DN23" s="661"/>
      <c r="DO23" s="661"/>
      <c r="DP23" s="661"/>
      <c r="DQ23" s="661"/>
      <c r="DR23" s="661"/>
      <c r="DS23" s="661"/>
      <c r="DT23" s="661"/>
      <c r="DU23" s="661"/>
      <c r="DV23" s="662"/>
      <c r="DW23" s="611" t="s">
        <v>295</v>
      </c>
      <c r="DX23" s="612"/>
      <c r="DY23" s="612"/>
      <c r="DZ23" s="612"/>
      <c r="EA23" s="612"/>
      <c r="EB23" s="612"/>
      <c r="EC23" s="613"/>
    </row>
    <row r="24" spans="2:133" ht="11.25" customHeight="1" x14ac:dyDescent="0.15">
      <c r="B24" s="626" t="s">
        <v>296</v>
      </c>
      <c r="C24" s="627"/>
      <c r="D24" s="627"/>
      <c r="E24" s="627"/>
      <c r="F24" s="627"/>
      <c r="G24" s="627"/>
      <c r="H24" s="627"/>
      <c r="I24" s="627"/>
      <c r="J24" s="627"/>
      <c r="K24" s="627"/>
      <c r="L24" s="627"/>
      <c r="M24" s="627"/>
      <c r="N24" s="627"/>
      <c r="O24" s="627"/>
      <c r="P24" s="627"/>
      <c r="Q24" s="628"/>
      <c r="R24" s="629">
        <v>7985156</v>
      </c>
      <c r="S24" s="630"/>
      <c r="T24" s="630"/>
      <c r="U24" s="630"/>
      <c r="V24" s="630"/>
      <c r="W24" s="630"/>
      <c r="X24" s="630"/>
      <c r="Y24" s="631"/>
      <c r="Z24" s="632">
        <v>24.9</v>
      </c>
      <c r="AA24" s="632"/>
      <c r="AB24" s="632"/>
      <c r="AC24" s="632"/>
      <c r="AD24" s="633">
        <v>7985156</v>
      </c>
      <c r="AE24" s="633"/>
      <c r="AF24" s="633"/>
      <c r="AG24" s="633"/>
      <c r="AH24" s="633"/>
      <c r="AI24" s="633"/>
      <c r="AJ24" s="633"/>
      <c r="AK24" s="633"/>
      <c r="AL24" s="634">
        <v>51.8</v>
      </c>
      <c r="AM24" s="635"/>
      <c r="AN24" s="635"/>
      <c r="AO24" s="636"/>
      <c r="AP24" s="648" t="s">
        <v>297</v>
      </c>
      <c r="AQ24" s="649"/>
      <c r="AR24" s="649"/>
      <c r="AS24" s="649"/>
      <c r="AT24" s="649"/>
      <c r="AU24" s="649"/>
      <c r="AV24" s="649"/>
      <c r="AW24" s="649"/>
      <c r="AX24" s="649"/>
      <c r="AY24" s="649"/>
      <c r="AZ24" s="649"/>
      <c r="BA24" s="649"/>
      <c r="BB24" s="649"/>
      <c r="BC24" s="649"/>
      <c r="BD24" s="649"/>
      <c r="BE24" s="649"/>
      <c r="BF24" s="650"/>
      <c r="BG24" s="629" t="s">
        <v>142</v>
      </c>
      <c r="BH24" s="630"/>
      <c r="BI24" s="630"/>
      <c r="BJ24" s="630"/>
      <c r="BK24" s="630"/>
      <c r="BL24" s="630"/>
      <c r="BM24" s="630"/>
      <c r="BN24" s="631"/>
      <c r="BO24" s="632" t="s">
        <v>142</v>
      </c>
      <c r="BP24" s="632"/>
      <c r="BQ24" s="632"/>
      <c r="BR24" s="632"/>
      <c r="BS24" s="633" t="s">
        <v>142</v>
      </c>
      <c r="BT24" s="633"/>
      <c r="BU24" s="633"/>
      <c r="BV24" s="633"/>
      <c r="BW24" s="633"/>
      <c r="BX24" s="633"/>
      <c r="BY24" s="633"/>
      <c r="BZ24" s="633"/>
      <c r="CA24" s="633"/>
      <c r="CB24" s="637"/>
      <c r="CD24" s="640" t="s">
        <v>298</v>
      </c>
      <c r="CE24" s="641"/>
      <c r="CF24" s="641"/>
      <c r="CG24" s="641"/>
      <c r="CH24" s="641"/>
      <c r="CI24" s="641"/>
      <c r="CJ24" s="641"/>
      <c r="CK24" s="641"/>
      <c r="CL24" s="641"/>
      <c r="CM24" s="641"/>
      <c r="CN24" s="641"/>
      <c r="CO24" s="641"/>
      <c r="CP24" s="641"/>
      <c r="CQ24" s="642"/>
      <c r="CR24" s="618">
        <v>15079271</v>
      </c>
      <c r="CS24" s="619"/>
      <c r="CT24" s="619"/>
      <c r="CU24" s="619"/>
      <c r="CV24" s="619"/>
      <c r="CW24" s="619"/>
      <c r="CX24" s="619"/>
      <c r="CY24" s="620"/>
      <c r="CZ24" s="623">
        <v>48.6</v>
      </c>
      <c r="DA24" s="624"/>
      <c r="DB24" s="624"/>
      <c r="DC24" s="643"/>
      <c r="DD24" s="670">
        <v>8828416</v>
      </c>
      <c r="DE24" s="619"/>
      <c r="DF24" s="619"/>
      <c r="DG24" s="619"/>
      <c r="DH24" s="619"/>
      <c r="DI24" s="619"/>
      <c r="DJ24" s="619"/>
      <c r="DK24" s="620"/>
      <c r="DL24" s="670">
        <v>8677906</v>
      </c>
      <c r="DM24" s="619"/>
      <c r="DN24" s="619"/>
      <c r="DO24" s="619"/>
      <c r="DP24" s="619"/>
      <c r="DQ24" s="619"/>
      <c r="DR24" s="619"/>
      <c r="DS24" s="619"/>
      <c r="DT24" s="619"/>
      <c r="DU24" s="619"/>
      <c r="DV24" s="620"/>
      <c r="DW24" s="623">
        <v>54.4</v>
      </c>
      <c r="DX24" s="624"/>
      <c r="DY24" s="624"/>
      <c r="DZ24" s="624"/>
      <c r="EA24" s="624"/>
      <c r="EB24" s="624"/>
      <c r="EC24" s="625"/>
    </row>
    <row r="25" spans="2:133" ht="11.25" customHeight="1" x14ac:dyDescent="0.15">
      <c r="B25" s="626" t="s">
        <v>299</v>
      </c>
      <c r="C25" s="627"/>
      <c r="D25" s="627"/>
      <c r="E25" s="627"/>
      <c r="F25" s="627"/>
      <c r="G25" s="627"/>
      <c r="H25" s="627"/>
      <c r="I25" s="627"/>
      <c r="J25" s="627"/>
      <c r="K25" s="627"/>
      <c r="L25" s="627"/>
      <c r="M25" s="627"/>
      <c r="N25" s="627"/>
      <c r="O25" s="627"/>
      <c r="P25" s="627"/>
      <c r="Q25" s="628"/>
      <c r="R25" s="629">
        <v>1155960</v>
      </c>
      <c r="S25" s="630"/>
      <c r="T25" s="630"/>
      <c r="U25" s="630"/>
      <c r="V25" s="630"/>
      <c r="W25" s="630"/>
      <c r="X25" s="630"/>
      <c r="Y25" s="631"/>
      <c r="Z25" s="632">
        <v>3.6</v>
      </c>
      <c r="AA25" s="632"/>
      <c r="AB25" s="632"/>
      <c r="AC25" s="632"/>
      <c r="AD25" s="633" t="s">
        <v>241</v>
      </c>
      <c r="AE25" s="633"/>
      <c r="AF25" s="633"/>
      <c r="AG25" s="633"/>
      <c r="AH25" s="633"/>
      <c r="AI25" s="633"/>
      <c r="AJ25" s="633"/>
      <c r="AK25" s="633"/>
      <c r="AL25" s="634" t="s">
        <v>142</v>
      </c>
      <c r="AM25" s="635"/>
      <c r="AN25" s="635"/>
      <c r="AO25" s="636"/>
      <c r="AP25" s="648" t="s">
        <v>300</v>
      </c>
      <c r="AQ25" s="649"/>
      <c r="AR25" s="649"/>
      <c r="AS25" s="649"/>
      <c r="AT25" s="649"/>
      <c r="AU25" s="649"/>
      <c r="AV25" s="649"/>
      <c r="AW25" s="649"/>
      <c r="AX25" s="649"/>
      <c r="AY25" s="649"/>
      <c r="AZ25" s="649"/>
      <c r="BA25" s="649"/>
      <c r="BB25" s="649"/>
      <c r="BC25" s="649"/>
      <c r="BD25" s="649"/>
      <c r="BE25" s="649"/>
      <c r="BF25" s="650"/>
      <c r="BG25" s="629" t="s">
        <v>241</v>
      </c>
      <c r="BH25" s="630"/>
      <c r="BI25" s="630"/>
      <c r="BJ25" s="630"/>
      <c r="BK25" s="630"/>
      <c r="BL25" s="630"/>
      <c r="BM25" s="630"/>
      <c r="BN25" s="631"/>
      <c r="BO25" s="632" t="s">
        <v>241</v>
      </c>
      <c r="BP25" s="632"/>
      <c r="BQ25" s="632"/>
      <c r="BR25" s="632"/>
      <c r="BS25" s="633" t="s">
        <v>142</v>
      </c>
      <c r="BT25" s="633"/>
      <c r="BU25" s="633"/>
      <c r="BV25" s="633"/>
      <c r="BW25" s="633"/>
      <c r="BX25" s="633"/>
      <c r="BY25" s="633"/>
      <c r="BZ25" s="633"/>
      <c r="CA25" s="633"/>
      <c r="CB25" s="637"/>
      <c r="CD25" s="644" t="s">
        <v>301</v>
      </c>
      <c r="CE25" s="645"/>
      <c r="CF25" s="645"/>
      <c r="CG25" s="645"/>
      <c r="CH25" s="645"/>
      <c r="CI25" s="645"/>
      <c r="CJ25" s="645"/>
      <c r="CK25" s="645"/>
      <c r="CL25" s="645"/>
      <c r="CM25" s="645"/>
      <c r="CN25" s="645"/>
      <c r="CO25" s="645"/>
      <c r="CP25" s="645"/>
      <c r="CQ25" s="646"/>
      <c r="CR25" s="629">
        <v>3885349</v>
      </c>
      <c r="CS25" s="663"/>
      <c r="CT25" s="663"/>
      <c r="CU25" s="663"/>
      <c r="CV25" s="663"/>
      <c r="CW25" s="663"/>
      <c r="CX25" s="663"/>
      <c r="CY25" s="664"/>
      <c r="CZ25" s="634">
        <v>12.5</v>
      </c>
      <c r="DA25" s="665"/>
      <c r="DB25" s="665"/>
      <c r="DC25" s="671"/>
      <c r="DD25" s="638">
        <v>3454517</v>
      </c>
      <c r="DE25" s="663"/>
      <c r="DF25" s="663"/>
      <c r="DG25" s="663"/>
      <c r="DH25" s="663"/>
      <c r="DI25" s="663"/>
      <c r="DJ25" s="663"/>
      <c r="DK25" s="664"/>
      <c r="DL25" s="638">
        <v>3306631</v>
      </c>
      <c r="DM25" s="663"/>
      <c r="DN25" s="663"/>
      <c r="DO25" s="663"/>
      <c r="DP25" s="663"/>
      <c r="DQ25" s="663"/>
      <c r="DR25" s="663"/>
      <c r="DS25" s="663"/>
      <c r="DT25" s="663"/>
      <c r="DU25" s="663"/>
      <c r="DV25" s="664"/>
      <c r="DW25" s="634">
        <v>20.7</v>
      </c>
      <c r="DX25" s="665"/>
      <c r="DY25" s="665"/>
      <c r="DZ25" s="665"/>
      <c r="EA25" s="665"/>
      <c r="EB25" s="665"/>
      <c r="EC25" s="666"/>
    </row>
    <row r="26" spans="2:133" ht="11.25" customHeight="1" x14ac:dyDescent="0.15">
      <c r="B26" s="626" t="s">
        <v>302</v>
      </c>
      <c r="C26" s="627"/>
      <c r="D26" s="627"/>
      <c r="E26" s="627"/>
      <c r="F26" s="627"/>
      <c r="G26" s="627"/>
      <c r="H26" s="627"/>
      <c r="I26" s="627"/>
      <c r="J26" s="627"/>
      <c r="K26" s="627"/>
      <c r="L26" s="627"/>
      <c r="M26" s="627"/>
      <c r="N26" s="627"/>
      <c r="O26" s="627"/>
      <c r="P26" s="627"/>
      <c r="Q26" s="628"/>
      <c r="R26" s="629" t="s">
        <v>142</v>
      </c>
      <c r="S26" s="630"/>
      <c r="T26" s="630"/>
      <c r="U26" s="630"/>
      <c r="V26" s="630"/>
      <c r="W26" s="630"/>
      <c r="X26" s="630"/>
      <c r="Y26" s="631"/>
      <c r="Z26" s="632" t="s">
        <v>142</v>
      </c>
      <c r="AA26" s="632"/>
      <c r="AB26" s="632"/>
      <c r="AC26" s="632"/>
      <c r="AD26" s="633" t="s">
        <v>142</v>
      </c>
      <c r="AE26" s="633"/>
      <c r="AF26" s="633"/>
      <c r="AG26" s="633"/>
      <c r="AH26" s="633"/>
      <c r="AI26" s="633"/>
      <c r="AJ26" s="633"/>
      <c r="AK26" s="633"/>
      <c r="AL26" s="634" t="s">
        <v>241</v>
      </c>
      <c r="AM26" s="635"/>
      <c r="AN26" s="635"/>
      <c r="AO26" s="636"/>
      <c r="AP26" s="648" t="s">
        <v>303</v>
      </c>
      <c r="AQ26" s="672"/>
      <c r="AR26" s="672"/>
      <c r="AS26" s="672"/>
      <c r="AT26" s="672"/>
      <c r="AU26" s="672"/>
      <c r="AV26" s="672"/>
      <c r="AW26" s="672"/>
      <c r="AX26" s="672"/>
      <c r="AY26" s="672"/>
      <c r="AZ26" s="672"/>
      <c r="BA26" s="672"/>
      <c r="BB26" s="672"/>
      <c r="BC26" s="672"/>
      <c r="BD26" s="672"/>
      <c r="BE26" s="672"/>
      <c r="BF26" s="650"/>
      <c r="BG26" s="629" t="s">
        <v>142</v>
      </c>
      <c r="BH26" s="630"/>
      <c r="BI26" s="630"/>
      <c r="BJ26" s="630"/>
      <c r="BK26" s="630"/>
      <c r="BL26" s="630"/>
      <c r="BM26" s="630"/>
      <c r="BN26" s="631"/>
      <c r="BO26" s="632" t="s">
        <v>241</v>
      </c>
      <c r="BP26" s="632"/>
      <c r="BQ26" s="632"/>
      <c r="BR26" s="632"/>
      <c r="BS26" s="633" t="s">
        <v>241</v>
      </c>
      <c r="BT26" s="633"/>
      <c r="BU26" s="633"/>
      <c r="BV26" s="633"/>
      <c r="BW26" s="633"/>
      <c r="BX26" s="633"/>
      <c r="BY26" s="633"/>
      <c r="BZ26" s="633"/>
      <c r="CA26" s="633"/>
      <c r="CB26" s="637"/>
      <c r="CD26" s="644" t="s">
        <v>304</v>
      </c>
      <c r="CE26" s="645"/>
      <c r="CF26" s="645"/>
      <c r="CG26" s="645"/>
      <c r="CH26" s="645"/>
      <c r="CI26" s="645"/>
      <c r="CJ26" s="645"/>
      <c r="CK26" s="645"/>
      <c r="CL26" s="645"/>
      <c r="CM26" s="645"/>
      <c r="CN26" s="645"/>
      <c r="CO26" s="645"/>
      <c r="CP26" s="645"/>
      <c r="CQ26" s="646"/>
      <c r="CR26" s="629">
        <v>2127371</v>
      </c>
      <c r="CS26" s="630"/>
      <c r="CT26" s="630"/>
      <c r="CU26" s="630"/>
      <c r="CV26" s="630"/>
      <c r="CW26" s="630"/>
      <c r="CX26" s="630"/>
      <c r="CY26" s="631"/>
      <c r="CZ26" s="634">
        <v>6.9</v>
      </c>
      <c r="DA26" s="665"/>
      <c r="DB26" s="665"/>
      <c r="DC26" s="671"/>
      <c r="DD26" s="638">
        <v>1947989</v>
      </c>
      <c r="DE26" s="630"/>
      <c r="DF26" s="630"/>
      <c r="DG26" s="630"/>
      <c r="DH26" s="630"/>
      <c r="DI26" s="630"/>
      <c r="DJ26" s="630"/>
      <c r="DK26" s="631"/>
      <c r="DL26" s="638" t="s">
        <v>142</v>
      </c>
      <c r="DM26" s="630"/>
      <c r="DN26" s="630"/>
      <c r="DO26" s="630"/>
      <c r="DP26" s="630"/>
      <c r="DQ26" s="630"/>
      <c r="DR26" s="630"/>
      <c r="DS26" s="630"/>
      <c r="DT26" s="630"/>
      <c r="DU26" s="630"/>
      <c r="DV26" s="631"/>
      <c r="DW26" s="634" t="s">
        <v>241</v>
      </c>
      <c r="DX26" s="665"/>
      <c r="DY26" s="665"/>
      <c r="DZ26" s="665"/>
      <c r="EA26" s="665"/>
      <c r="EB26" s="665"/>
      <c r="EC26" s="666"/>
    </row>
    <row r="27" spans="2:133" ht="11.25" customHeight="1" x14ac:dyDescent="0.15">
      <c r="B27" s="626" t="s">
        <v>305</v>
      </c>
      <c r="C27" s="627"/>
      <c r="D27" s="627"/>
      <c r="E27" s="627"/>
      <c r="F27" s="627"/>
      <c r="G27" s="627"/>
      <c r="H27" s="627"/>
      <c r="I27" s="627"/>
      <c r="J27" s="627"/>
      <c r="K27" s="627"/>
      <c r="L27" s="627"/>
      <c r="M27" s="627"/>
      <c r="N27" s="627"/>
      <c r="O27" s="627"/>
      <c r="P27" s="627"/>
      <c r="Q27" s="628"/>
      <c r="R27" s="629">
        <v>16561734</v>
      </c>
      <c r="S27" s="630"/>
      <c r="T27" s="630"/>
      <c r="U27" s="630"/>
      <c r="V27" s="630"/>
      <c r="W27" s="630"/>
      <c r="X27" s="630"/>
      <c r="Y27" s="631"/>
      <c r="Z27" s="632">
        <v>51.6</v>
      </c>
      <c r="AA27" s="632"/>
      <c r="AB27" s="632"/>
      <c r="AC27" s="632"/>
      <c r="AD27" s="633">
        <v>15405774</v>
      </c>
      <c r="AE27" s="633"/>
      <c r="AF27" s="633"/>
      <c r="AG27" s="633"/>
      <c r="AH27" s="633"/>
      <c r="AI27" s="633"/>
      <c r="AJ27" s="633"/>
      <c r="AK27" s="633"/>
      <c r="AL27" s="634">
        <v>100</v>
      </c>
      <c r="AM27" s="635"/>
      <c r="AN27" s="635"/>
      <c r="AO27" s="636"/>
      <c r="AP27" s="626" t="s">
        <v>306</v>
      </c>
      <c r="AQ27" s="627"/>
      <c r="AR27" s="627"/>
      <c r="AS27" s="627"/>
      <c r="AT27" s="627"/>
      <c r="AU27" s="627"/>
      <c r="AV27" s="627"/>
      <c r="AW27" s="627"/>
      <c r="AX27" s="627"/>
      <c r="AY27" s="627"/>
      <c r="AZ27" s="627"/>
      <c r="BA27" s="627"/>
      <c r="BB27" s="627"/>
      <c r="BC27" s="627"/>
      <c r="BD27" s="627"/>
      <c r="BE27" s="627"/>
      <c r="BF27" s="628"/>
      <c r="BG27" s="629">
        <v>5667244</v>
      </c>
      <c r="BH27" s="630"/>
      <c r="BI27" s="630"/>
      <c r="BJ27" s="630"/>
      <c r="BK27" s="630"/>
      <c r="BL27" s="630"/>
      <c r="BM27" s="630"/>
      <c r="BN27" s="631"/>
      <c r="BO27" s="632">
        <v>100</v>
      </c>
      <c r="BP27" s="632"/>
      <c r="BQ27" s="632"/>
      <c r="BR27" s="632"/>
      <c r="BS27" s="633">
        <v>103458</v>
      </c>
      <c r="BT27" s="633"/>
      <c r="BU27" s="633"/>
      <c r="BV27" s="633"/>
      <c r="BW27" s="633"/>
      <c r="BX27" s="633"/>
      <c r="BY27" s="633"/>
      <c r="BZ27" s="633"/>
      <c r="CA27" s="633"/>
      <c r="CB27" s="637"/>
      <c r="CD27" s="644" t="s">
        <v>307</v>
      </c>
      <c r="CE27" s="645"/>
      <c r="CF27" s="645"/>
      <c r="CG27" s="645"/>
      <c r="CH27" s="645"/>
      <c r="CI27" s="645"/>
      <c r="CJ27" s="645"/>
      <c r="CK27" s="645"/>
      <c r="CL27" s="645"/>
      <c r="CM27" s="645"/>
      <c r="CN27" s="645"/>
      <c r="CO27" s="645"/>
      <c r="CP27" s="645"/>
      <c r="CQ27" s="646"/>
      <c r="CR27" s="629">
        <v>7593135</v>
      </c>
      <c r="CS27" s="663"/>
      <c r="CT27" s="663"/>
      <c r="CU27" s="663"/>
      <c r="CV27" s="663"/>
      <c r="CW27" s="663"/>
      <c r="CX27" s="663"/>
      <c r="CY27" s="664"/>
      <c r="CZ27" s="634">
        <v>24.5</v>
      </c>
      <c r="DA27" s="665"/>
      <c r="DB27" s="665"/>
      <c r="DC27" s="671"/>
      <c r="DD27" s="638">
        <v>1867151</v>
      </c>
      <c r="DE27" s="663"/>
      <c r="DF27" s="663"/>
      <c r="DG27" s="663"/>
      <c r="DH27" s="663"/>
      <c r="DI27" s="663"/>
      <c r="DJ27" s="663"/>
      <c r="DK27" s="664"/>
      <c r="DL27" s="638">
        <v>1864527</v>
      </c>
      <c r="DM27" s="663"/>
      <c r="DN27" s="663"/>
      <c r="DO27" s="663"/>
      <c r="DP27" s="663"/>
      <c r="DQ27" s="663"/>
      <c r="DR27" s="663"/>
      <c r="DS27" s="663"/>
      <c r="DT27" s="663"/>
      <c r="DU27" s="663"/>
      <c r="DV27" s="664"/>
      <c r="DW27" s="634">
        <v>11.7</v>
      </c>
      <c r="DX27" s="665"/>
      <c r="DY27" s="665"/>
      <c r="DZ27" s="665"/>
      <c r="EA27" s="665"/>
      <c r="EB27" s="665"/>
      <c r="EC27" s="666"/>
    </row>
    <row r="28" spans="2:133" ht="11.25" customHeight="1" x14ac:dyDescent="0.15">
      <c r="B28" s="626" t="s">
        <v>308</v>
      </c>
      <c r="C28" s="627"/>
      <c r="D28" s="627"/>
      <c r="E28" s="627"/>
      <c r="F28" s="627"/>
      <c r="G28" s="627"/>
      <c r="H28" s="627"/>
      <c r="I28" s="627"/>
      <c r="J28" s="627"/>
      <c r="K28" s="627"/>
      <c r="L28" s="627"/>
      <c r="M28" s="627"/>
      <c r="N28" s="627"/>
      <c r="O28" s="627"/>
      <c r="P28" s="627"/>
      <c r="Q28" s="628"/>
      <c r="R28" s="629">
        <v>5600</v>
      </c>
      <c r="S28" s="630"/>
      <c r="T28" s="630"/>
      <c r="U28" s="630"/>
      <c r="V28" s="630"/>
      <c r="W28" s="630"/>
      <c r="X28" s="630"/>
      <c r="Y28" s="631"/>
      <c r="Z28" s="632">
        <v>0</v>
      </c>
      <c r="AA28" s="632"/>
      <c r="AB28" s="632"/>
      <c r="AC28" s="632"/>
      <c r="AD28" s="633">
        <v>5600</v>
      </c>
      <c r="AE28" s="633"/>
      <c r="AF28" s="633"/>
      <c r="AG28" s="633"/>
      <c r="AH28" s="633"/>
      <c r="AI28" s="633"/>
      <c r="AJ28" s="633"/>
      <c r="AK28" s="633"/>
      <c r="AL28" s="634">
        <v>0</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309</v>
      </c>
      <c r="CE28" s="645"/>
      <c r="CF28" s="645"/>
      <c r="CG28" s="645"/>
      <c r="CH28" s="645"/>
      <c r="CI28" s="645"/>
      <c r="CJ28" s="645"/>
      <c r="CK28" s="645"/>
      <c r="CL28" s="645"/>
      <c r="CM28" s="645"/>
      <c r="CN28" s="645"/>
      <c r="CO28" s="645"/>
      <c r="CP28" s="645"/>
      <c r="CQ28" s="646"/>
      <c r="CR28" s="629">
        <v>3600787</v>
      </c>
      <c r="CS28" s="630"/>
      <c r="CT28" s="630"/>
      <c r="CU28" s="630"/>
      <c r="CV28" s="630"/>
      <c r="CW28" s="630"/>
      <c r="CX28" s="630"/>
      <c r="CY28" s="631"/>
      <c r="CZ28" s="634">
        <v>11.6</v>
      </c>
      <c r="DA28" s="665"/>
      <c r="DB28" s="665"/>
      <c r="DC28" s="671"/>
      <c r="DD28" s="638">
        <v>3506748</v>
      </c>
      <c r="DE28" s="630"/>
      <c r="DF28" s="630"/>
      <c r="DG28" s="630"/>
      <c r="DH28" s="630"/>
      <c r="DI28" s="630"/>
      <c r="DJ28" s="630"/>
      <c r="DK28" s="631"/>
      <c r="DL28" s="638">
        <v>3506748</v>
      </c>
      <c r="DM28" s="630"/>
      <c r="DN28" s="630"/>
      <c r="DO28" s="630"/>
      <c r="DP28" s="630"/>
      <c r="DQ28" s="630"/>
      <c r="DR28" s="630"/>
      <c r="DS28" s="630"/>
      <c r="DT28" s="630"/>
      <c r="DU28" s="630"/>
      <c r="DV28" s="631"/>
      <c r="DW28" s="634">
        <v>22</v>
      </c>
      <c r="DX28" s="665"/>
      <c r="DY28" s="665"/>
      <c r="DZ28" s="665"/>
      <c r="EA28" s="665"/>
      <c r="EB28" s="665"/>
      <c r="EC28" s="666"/>
    </row>
    <row r="29" spans="2:133" ht="11.25" customHeight="1" x14ac:dyDescent="0.15">
      <c r="B29" s="626" t="s">
        <v>310</v>
      </c>
      <c r="C29" s="627"/>
      <c r="D29" s="627"/>
      <c r="E29" s="627"/>
      <c r="F29" s="627"/>
      <c r="G29" s="627"/>
      <c r="H29" s="627"/>
      <c r="I29" s="627"/>
      <c r="J29" s="627"/>
      <c r="K29" s="627"/>
      <c r="L29" s="627"/>
      <c r="M29" s="627"/>
      <c r="N29" s="627"/>
      <c r="O29" s="627"/>
      <c r="P29" s="627"/>
      <c r="Q29" s="628"/>
      <c r="R29" s="629">
        <v>180245</v>
      </c>
      <c r="S29" s="630"/>
      <c r="T29" s="630"/>
      <c r="U29" s="630"/>
      <c r="V29" s="630"/>
      <c r="W29" s="630"/>
      <c r="X29" s="630"/>
      <c r="Y29" s="631"/>
      <c r="Z29" s="632">
        <v>0.6</v>
      </c>
      <c r="AA29" s="632"/>
      <c r="AB29" s="632"/>
      <c r="AC29" s="632"/>
      <c r="AD29" s="633" t="s">
        <v>142</v>
      </c>
      <c r="AE29" s="633"/>
      <c r="AF29" s="633"/>
      <c r="AG29" s="633"/>
      <c r="AH29" s="633"/>
      <c r="AI29" s="633"/>
      <c r="AJ29" s="633"/>
      <c r="AK29" s="633"/>
      <c r="AL29" s="634" t="s">
        <v>241</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311</v>
      </c>
      <c r="CE29" s="679"/>
      <c r="CF29" s="644" t="s">
        <v>312</v>
      </c>
      <c r="CG29" s="645"/>
      <c r="CH29" s="645"/>
      <c r="CI29" s="645"/>
      <c r="CJ29" s="645"/>
      <c r="CK29" s="645"/>
      <c r="CL29" s="645"/>
      <c r="CM29" s="645"/>
      <c r="CN29" s="645"/>
      <c r="CO29" s="645"/>
      <c r="CP29" s="645"/>
      <c r="CQ29" s="646"/>
      <c r="CR29" s="629">
        <v>3600778</v>
      </c>
      <c r="CS29" s="663"/>
      <c r="CT29" s="663"/>
      <c r="CU29" s="663"/>
      <c r="CV29" s="663"/>
      <c r="CW29" s="663"/>
      <c r="CX29" s="663"/>
      <c r="CY29" s="664"/>
      <c r="CZ29" s="634">
        <v>11.6</v>
      </c>
      <c r="DA29" s="665"/>
      <c r="DB29" s="665"/>
      <c r="DC29" s="671"/>
      <c r="DD29" s="638">
        <v>3506739</v>
      </c>
      <c r="DE29" s="663"/>
      <c r="DF29" s="663"/>
      <c r="DG29" s="663"/>
      <c r="DH29" s="663"/>
      <c r="DI29" s="663"/>
      <c r="DJ29" s="663"/>
      <c r="DK29" s="664"/>
      <c r="DL29" s="638">
        <v>3506739</v>
      </c>
      <c r="DM29" s="663"/>
      <c r="DN29" s="663"/>
      <c r="DO29" s="663"/>
      <c r="DP29" s="663"/>
      <c r="DQ29" s="663"/>
      <c r="DR29" s="663"/>
      <c r="DS29" s="663"/>
      <c r="DT29" s="663"/>
      <c r="DU29" s="663"/>
      <c r="DV29" s="664"/>
      <c r="DW29" s="634">
        <v>22</v>
      </c>
      <c r="DX29" s="665"/>
      <c r="DY29" s="665"/>
      <c r="DZ29" s="665"/>
      <c r="EA29" s="665"/>
      <c r="EB29" s="665"/>
      <c r="EC29" s="666"/>
    </row>
    <row r="30" spans="2:133" ht="11.25" customHeight="1" x14ac:dyDescent="0.15">
      <c r="B30" s="626" t="s">
        <v>313</v>
      </c>
      <c r="C30" s="627"/>
      <c r="D30" s="627"/>
      <c r="E30" s="627"/>
      <c r="F30" s="627"/>
      <c r="G30" s="627"/>
      <c r="H30" s="627"/>
      <c r="I30" s="627"/>
      <c r="J30" s="627"/>
      <c r="K30" s="627"/>
      <c r="L30" s="627"/>
      <c r="M30" s="627"/>
      <c r="N30" s="627"/>
      <c r="O30" s="627"/>
      <c r="P30" s="627"/>
      <c r="Q30" s="628"/>
      <c r="R30" s="629">
        <v>296208</v>
      </c>
      <c r="S30" s="630"/>
      <c r="T30" s="630"/>
      <c r="U30" s="630"/>
      <c r="V30" s="630"/>
      <c r="W30" s="630"/>
      <c r="X30" s="630"/>
      <c r="Y30" s="631"/>
      <c r="Z30" s="632">
        <v>0.9</v>
      </c>
      <c r="AA30" s="632"/>
      <c r="AB30" s="632"/>
      <c r="AC30" s="632"/>
      <c r="AD30" s="633" t="s">
        <v>241</v>
      </c>
      <c r="AE30" s="633"/>
      <c r="AF30" s="633"/>
      <c r="AG30" s="633"/>
      <c r="AH30" s="633"/>
      <c r="AI30" s="633"/>
      <c r="AJ30" s="633"/>
      <c r="AK30" s="633"/>
      <c r="AL30" s="634" t="s">
        <v>142</v>
      </c>
      <c r="AM30" s="635"/>
      <c r="AN30" s="635"/>
      <c r="AO30" s="636"/>
      <c r="AP30" s="608" t="s">
        <v>229</v>
      </c>
      <c r="AQ30" s="609"/>
      <c r="AR30" s="609"/>
      <c r="AS30" s="609"/>
      <c r="AT30" s="609"/>
      <c r="AU30" s="609"/>
      <c r="AV30" s="609"/>
      <c r="AW30" s="609"/>
      <c r="AX30" s="609"/>
      <c r="AY30" s="609"/>
      <c r="AZ30" s="609"/>
      <c r="BA30" s="609"/>
      <c r="BB30" s="609"/>
      <c r="BC30" s="609"/>
      <c r="BD30" s="609"/>
      <c r="BE30" s="609"/>
      <c r="BF30" s="610"/>
      <c r="BG30" s="608" t="s">
        <v>314</v>
      </c>
      <c r="BH30" s="676"/>
      <c r="BI30" s="676"/>
      <c r="BJ30" s="676"/>
      <c r="BK30" s="676"/>
      <c r="BL30" s="676"/>
      <c r="BM30" s="676"/>
      <c r="BN30" s="676"/>
      <c r="BO30" s="676"/>
      <c r="BP30" s="676"/>
      <c r="BQ30" s="677"/>
      <c r="BR30" s="608" t="s">
        <v>315</v>
      </c>
      <c r="BS30" s="676"/>
      <c r="BT30" s="676"/>
      <c r="BU30" s="676"/>
      <c r="BV30" s="676"/>
      <c r="BW30" s="676"/>
      <c r="BX30" s="676"/>
      <c r="BY30" s="676"/>
      <c r="BZ30" s="676"/>
      <c r="CA30" s="676"/>
      <c r="CB30" s="677"/>
      <c r="CD30" s="680"/>
      <c r="CE30" s="681"/>
      <c r="CF30" s="644" t="s">
        <v>316</v>
      </c>
      <c r="CG30" s="645"/>
      <c r="CH30" s="645"/>
      <c r="CI30" s="645"/>
      <c r="CJ30" s="645"/>
      <c r="CK30" s="645"/>
      <c r="CL30" s="645"/>
      <c r="CM30" s="645"/>
      <c r="CN30" s="645"/>
      <c r="CO30" s="645"/>
      <c r="CP30" s="645"/>
      <c r="CQ30" s="646"/>
      <c r="CR30" s="629">
        <v>3468649</v>
      </c>
      <c r="CS30" s="630"/>
      <c r="CT30" s="630"/>
      <c r="CU30" s="630"/>
      <c r="CV30" s="630"/>
      <c r="CW30" s="630"/>
      <c r="CX30" s="630"/>
      <c r="CY30" s="631"/>
      <c r="CZ30" s="634">
        <v>11.2</v>
      </c>
      <c r="DA30" s="665"/>
      <c r="DB30" s="665"/>
      <c r="DC30" s="671"/>
      <c r="DD30" s="638">
        <v>3385249</v>
      </c>
      <c r="DE30" s="630"/>
      <c r="DF30" s="630"/>
      <c r="DG30" s="630"/>
      <c r="DH30" s="630"/>
      <c r="DI30" s="630"/>
      <c r="DJ30" s="630"/>
      <c r="DK30" s="631"/>
      <c r="DL30" s="638">
        <v>3385249</v>
      </c>
      <c r="DM30" s="630"/>
      <c r="DN30" s="630"/>
      <c r="DO30" s="630"/>
      <c r="DP30" s="630"/>
      <c r="DQ30" s="630"/>
      <c r="DR30" s="630"/>
      <c r="DS30" s="630"/>
      <c r="DT30" s="630"/>
      <c r="DU30" s="630"/>
      <c r="DV30" s="631"/>
      <c r="DW30" s="634">
        <v>21.2</v>
      </c>
      <c r="DX30" s="665"/>
      <c r="DY30" s="665"/>
      <c r="DZ30" s="665"/>
      <c r="EA30" s="665"/>
      <c r="EB30" s="665"/>
      <c r="EC30" s="666"/>
    </row>
    <row r="31" spans="2:133" ht="11.25" customHeight="1" x14ac:dyDescent="0.15">
      <c r="B31" s="626" t="s">
        <v>317</v>
      </c>
      <c r="C31" s="627"/>
      <c r="D31" s="627"/>
      <c r="E31" s="627"/>
      <c r="F31" s="627"/>
      <c r="G31" s="627"/>
      <c r="H31" s="627"/>
      <c r="I31" s="627"/>
      <c r="J31" s="627"/>
      <c r="K31" s="627"/>
      <c r="L31" s="627"/>
      <c r="M31" s="627"/>
      <c r="N31" s="627"/>
      <c r="O31" s="627"/>
      <c r="P31" s="627"/>
      <c r="Q31" s="628"/>
      <c r="R31" s="629">
        <v>66721</v>
      </c>
      <c r="S31" s="630"/>
      <c r="T31" s="630"/>
      <c r="U31" s="630"/>
      <c r="V31" s="630"/>
      <c r="W31" s="630"/>
      <c r="X31" s="630"/>
      <c r="Y31" s="631"/>
      <c r="Z31" s="632">
        <v>0.2</v>
      </c>
      <c r="AA31" s="632"/>
      <c r="AB31" s="632"/>
      <c r="AC31" s="632"/>
      <c r="AD31" s="633" t="s">
        <v>241</v>
      </c>
      <c r="AE31" s="633"/>
      <c r="AF31" s="633"/>
      <c r="AG31" s="633"/>
      <c r="AH31" s="633"/>
      <c r="AI31" s="633"/>
      <c r="AJ31" s="633"/>
      <c r="AK31" s="633"/>
      <c r="AL31" s="634" t="s">
        <v>142</v>
      </c>
      <c r="AM31" s="635"/>
      <c r="AN31" s="635"/>
      <c r="AO31" s="636"/>
      <c r="AP31" s="689" t="s">
        <v>318</v>
      </c>
      <c r="AQ31" s="690"/>
      <c r="AR31" s="690"/>
      <c r="AS31" s="690"/>
      <c r="AT31" s="695" t="s">
        <v>319</v>
      </c>
      <c r="AU31" s="217"/>
      <c r="AV31" s="217"/>
      <c r="AW31" s="217"/>
      <c r="AX31" s="615" t="s">
        <v>194</v>
      </c>
      <c r="AY31" s="616"/>
      <c r="AZ31" s="616"/>
      <c r="BA31" s="616"/>
      <c r="BB31" s="616"/>
      <c r="BC31" s="616"/>
      <c r="BD31" s="616"/>
      <c r="BE31" s="616"/>
      <c r="BF31" s="617"/>
      <c r="BG31" s="688">
        <v>99</v>
      </c>
      <c r="BH31" s="684"/>
      <c r="BI31" s="684"/>
      <c r="BJ31" s="684"/>
      <c r="BK31" s="684"/>
      <c r="BL31" s="684"/>
      <c r="BM31" s="624">
        <v>95</v>
      </c>
      <c r="BN31" s="684"/>
      <c r="BO31" s="684"/>
      <c r="BP31" s="684"/>
      <c r="BQ31" s="685"/>
      <c r="BR31" s="688">
        <v>98.8</v>
      </c>
      <c r="BS31" s="684"/>
      <c r="BT31" s="684"/>
      <c r="BU31" s="684"/>
      <c r="BV31" s="684"/>
      <c r="BW31" s="684"/>
      <c r="BX31" s="624">
        <v>94.5</v>
      </c>
      <c r="BY31" s="684"/>
      <c r="BZ31" s="684"/>
      <c r="CA31" s="684"/>
      <c r="CB31" s="685"/>
      <c r="CD31" s="680"/>
      <c r="CE31" s="681"/>
      <c r="CF31" s="644" t="s">
        <v>320</v>
      </c>
      <c r="CG31" s="645"/>
      <c r="CH31" s="645"/>
      <c r="CI31" s="645"/>
      <c r="CJ31" s="645"/>
      <c r="CK31" s="645"/>
      <c r="CL31" s="645"/>
      <c r="CM31" s="645"/>
      <c r="CN31" s="645"/>
      <c r="CO31" s="645"/>
      <c r="CP31" s="645"/>
      <c r="CQ31" s="646"/>
      <c r="CR31" s="629">
        <v>132129</v>
      </c>
      <c r="CS31" s="663"/>
      <c r="CT31" s="663"/>
      <c r="CU31" s="663"/>
      <c r="CV31" s="663"/>
      <c r="CW31" s="663"/>
      <c r="CX31" s="663"/>
      <c r="CY31" s="664"/>
      <c r="CZ31" s="634">
        <v>0.4</v>
      </c>
      <c r="DA31" s="665"/>
      <c r="DB31" s="665"/>
      <c r="DC31" s="671"/>
      <c r="DD31" s="638">
        <v>121490</v>
      </c>
      <c r="DE31" s="663"/>
      <c r="DF31" s="663"/>
      <c r="DG31" s="663"/>
      <c r="DH31" s="663"/>
      <c r="DI31" s="663"/>
      <c r="DJ31" s="663"/>
      <c r="DK31" s="664"/>
      <c r="DL31" s="638">
        <v>121490</v>
      </c>
      <c r="DM31" s="663"/>
      <c r="DN31" s="663"/>
      <c r="DO31" s="663"/>
      <c r="DP31" s="663"/>
      <c r="DQ31" s="663"/>
      <c r="DR31" s="663"/>
      <c r="DS31" s="663"/>
      <c r="DT31" s="663"/>
      <c r="DU31" s="663"/>
      <c r="DV31" s="664"/>
      <c r="DW31" s="634">
        <v>0.8</v>
      </c>
      <c r="DX31" s="665"/>
      <c r="DY31" s="665"/>
      <c r="DZ31" s="665"/>
      <c r="EA31" s="665"/>
      <c r="EB31" s="665"/>
      <c r="EC31" s="666"/>
    </row>
    <row r="32" spans="2:133" ht="11.25" customHeight="1" x14ac:dyDescent="0.15">
      <c r="B32" s="626" t="s">
        <v>321</v>
      </c>
      <c r="C32" s="627"/>
      <c r="D32" s="627"/>
      <c r="E32" s="627"/>
      <c r="F32" s="627"/>
      <c r="G32" s="627"/>
      <c r="H32" s="627"/>
      <c r="I32" s="627"/>
      <c r="J32" s="627"/>
      <c r="K32" s="627"/>
      <c r="L32" s="627"/>
      <c r="M32" s="627"/>
      <c r="N32" s="627"/>
      <c r="O32" s="627"/>
      <c r="P32" s="627"/>
      <c r="Q32" s="628"/>
      <c r="R32" s="629">
        <v>6583560</v>
      </c>
      <c r="S32" s="630"/>
      <c r="T32" s="630"/>
      <c r="U32" s="630"/>
      <c r="V32" s="630"/>
      <c r="W32" s="630"/>
      <c r="X32" s="630"/>
      <c r="Y32" s="631"/>
      <c r="Z32" s="632">
        <v>20.5</v>
      </c>
      <c r="AA32" s="632"/>
      <c r="AB32" s="632"/>
      <c r="AC32" s="632"/>
      <c r="AD32" s="633" t="s">
        <v>241</v>
      </c>
      <c r="AE32" s="633"/>
      <c r="AF32" s="633"/>
      <c r="AG32" s="633"/>
      <c r="AH32" s="633"/>
      <c r="AI32" s="633"/>
      <c r="AJ32" s="633"/>
      <c r="AK32" s="633"/>
      <c r="AL32" s="634" t="s">
        <v>142</v>
      </c>
      <c r="AM32" s="635"/>
      <c r="AN32" s="635"/>
      <c r="AO32" s="636"/>
      <c r="AP32" s="691"/>
      <c r="AQ32" s="692"/>
      <c r="AR32" s="692"/>
      <c r="AS32" s="692"/>
      <c r="AT32" s="696"/>
      <c r="AU32" s="216" t="s">
        <v>322</v>
      </c>
      <c r="AV32" s="216"/>
      <c r="AW32" s="216"/>
      <c r="AX32" s="626" t="s">
        <v>323</v>
      </c>
      <c r="AY32" s="627"/>
      <c r="AZ32" s="627"/>
      <c r="BA32" s="627"/>
      <c r="BB32" s="627"/>
      <c r="BC32" s="627"/>
      <c r="BD32" s="627"/>
      <c r="BE32" s="627"/>
      <c r="BF32" s="628"/>
      <c r="BG32" s="698">
        <v>99.1</v>
      </c>
      <c r="BH32" s="663"/>
      <c r="BI32" s="663"/>
      <c r="BJ32" s="663"/>
      <c r="BK32" s="663"/>
      <c r="BL32" s="663"/>
      <c r="BM32" s="635">
        <v>95.9</v>
      </c>
      <c r="BN32" s="686"/>
      <c r="BO32" s="686"/>
      <c r="BP32" s="686"/>
      <c r="BQ32" s="687"/>
      <c r="BR32" s="698">
        <v>99.1</v>
      </c>
      <c r="BS32" s="663"/>
      <c r="BT32" s="663"/>
      <c r="BU32" s="663"/>
      <c r="BV32" s="663"/>
      <c r="BW32" s="663"/>
      <c r="BX32" s="635">
        <v>95.4</v>
      </c>
      <c r="BY32" s="686"/>
      <c r="BZ32" s="686"/>
      <c r="CA32" s="686"/>
      <c r="CB32" s="687"/>
      <c r="CD32" s="682"/>
      <c r="CE32" s="683"/>
      <c r="CF32" s="644" t="s">
        <v>324</v>
      </c>
      <c r="CG32" s="645"/>
      <c r="CH32" s="645"/>
      <c r="CI32" s="645"/>
      <c r="CJ32" s="645"/>
      <c r="CK32" s="645"/>
      <c r="CL32" s="645"/>
      <c r="CM32" s="645"/>
      <c r="CN32" s="645"/>
      <c r="CO32" s="645"/>
      <c r="CP32" s="645"/>
      <c r="CQ32" s="646"/>
      <c r="CR32" s="629">
        <v>9</v>
      </c>
      <c r="CS32" s="630"/>
      <c r="CT32" s="630"/>
      <c r="CU32" s="630"/>
      <c r="CV32" s="630"/>
      <c r="CW32" s="630"/>
      <c r="CX32" s="630"/>
      <c r="CY32" s="631"/>
      <c r="CZ32" s="634">
        <v>0</v>
      </c>
      <c r="DA32" s="665"/>
      <c r="DB32" s="665"/>
      <c r="DC32" s="671"/>
      <c r="DD32" s="638">
        <v>9</v>
      </c>
      <c r="DE32" s="630"/>
      <c r="DF32" s="630"/>
      <c r="DG32" s="630"/>
      <c r="DH32" s="630"/>
      <c r="DI32" s="630"/>
      <c r="DJ32" s="630"/>
      <c r="DK32" s="631"/>
      <c r="DL32" s="638">
        <v>9</v>
      </c>
      <c r="DM32" s="630"/>
      <c r="DN32" s="630"/>
      <c r="DO32" s="630"/>
      <c r="DP32" s="630"/>
      <c r="DQ32" s="630"/>
      <c r="DR32" s="630"/>
      <c r="DS32" s="630"/>
      <c r="DT32" s="630"/>
      <c r="DU32" s="630"/>
      <c r="DV32" s="631"/>
      <c r="DW32" s="634">
        <v>0</v>
      </c>
      <c r="DX32" s="665"/>
      <c r="DY32" s="665"/>
      <c r="DZ32" s="665"/>
      <c r="EA32" s="665"/>
      <c r="EB32" s="665"/>
      <c r="EC32" s="666"/>
    </row>
    <row r="33" spans="2:133" ht="11.25" customHeight="1" x14ac:dyDescent="0.15">
      <c r="B33" s="667" t="s">
        <v>325</v>
      </c>
      <c r="C33" s="668"/>
      <c r="D33" s="668"/>
      <c r="E33" s="668"/>
      <c r="F33" s="668"/>
      <c r="G33" s="668"/>
      <c r="H33" s="668"/>
      <c r="I33" s="668"/>
      <c r="J33" s="668"/>
      <c r="K33" s="668"/>
      <c r="L33" s="668"/>
      <c r="M33" s="668"/>
      <c r="N33" s="668"/>
      <c r="O33" s="668"/>
      <c r="P33" s="668"/>
      <c r="Q33" s="669"/>
      <c r="R33" s="629" t="s">
        <v>142</v>
      </c>
      <c r="S33" s="630"/>
      <c r="T33" s="630"/>
      <c r="U33" s="630"/>
      <c r="V33" s="630"/>
      <c r="W33" s="630"/>
      <c r="X33" s="630"/>
      <c r="Y33" s="631"/>
      <c r="Z33" s="632" t="s">
        <v>142</v>
      </c>
      <c r="AA33" s="632"/>
      <c r="AB33" s="632"/>
      <c r="AC33" s="632"/>
      <c r="AD33" s="633" t="s">
        <v>241</v>
      </c>
      <c r="AE33" s="633"/>
      <c r="AF33" s="633"/>
      <c r="AG33" s="633"/>
      <c r="AH33" s="633"/>
      <c r="AI33" s="633"/>
      <c r="AJ33" s="633"/>
      <c r="AK33" s="633"/>
      <c r="AL33" s="634" t="s">
        <v>241</v>
      </c>
      <c r="AM33" s="635"/>
      <c r="AN33" s="635"/>
      <c r="AO33" s="636"/>
      <c r="AP33" s="693"/>
      <c r="AQ33" s="694"/>
      <c r="AR33" s="694"/>
      <c r="AS33" s="694"/>
      <c r="AT33" s="697"/>
      <c r="AU33" s="218"/>
      <c r="AV33" s="218"/>
      <c r="AW33" s="218"/>
      <c r="AX33" s="673" t="s">
        <v>326</v>
      </c>
      <c r="AY33" s="674"/>
      <c r="AZ33" s="674"/>
      <c r="BA33" s="674"/>
      <c r="BB33" s="674"/>
      <c r="BC33" s="674"/>
      <c r="BD33" s="674"/>
      <c r="BE33" s="674"/>
      <c r="BF33" s="675"/>
      <c r="BG33" s="699">
        <v>98.8</v>
      </c>
      <c r="BH33" s="700"/>
      <c r="BI33" s="700"/>
      <c r="BJ33" s="700"/>
      <c r="BK33" s="700"/>
      <c r="BL33" s="700"/>
      <c r="BM33" s="701">
        <v>93.5</v>
      </c>
      <c r="BN33" s="700"/>
      <c r="BO33" s="700"/>
      <c r="BP33" s="700"/>
      <c r="BQ33" s="702"/>
      <c r="BR33" s="699">
        <v>98.3</v>
      </c>
      <c r="BS33" s="700"/>
      <c r="BT33" s="700"/>
      <c r="BU33" s="700"/>
      <c r="BV33" s="700"/>
      <c r="BW33" s="700"/>
      <c r="BX33" s="701">
        <v>92.8</v>
      </c>
      <c r="BY33" s="700"/>
      <c r="BZ33" s="700"/>
      <c r="CA33" s="700"/>
      <c r="CB33" s="702"/>
      <c r="CD33" s="644" t="s">
        <v>327</v>
      </c>
      <c r="CE33" s="645"/>
      <c r="CF33" s="645"/>
      <c r="CG33" s="645"/>
      <c r="CH33" s="645"/>
      <c r="CI33" s="645"/>
      <c r="CJ33" s="645"/>
      <c r="CK33" s="645"/>
      <c r="CL33" s="645"/>
      <c r="CM33" s="645"/>
      <c r="CN33" s="645"/>
      <c r="CO33" s="645"/>
      <c r="CP33" s="645"/>
      <c r="CQ33" s="646"/>
      <c r="CR33" s="629">
        <v>12493871</v>
      </c>
      <c r="CS33" s="663"/>
      <c r="CT33" s="663"/>
      <c r="CU33" s="663"/>
      <c r="CV33" s="663"/>
      <c r="CW33" s="663"/>
      <c r="CX33" s="663"/>
      <c r="CY33" s="664"/>
      <c r="CZ33" s="634">
        <v>40.299999999999997</v>
      </c>
      <c r="DA33" s="665"/>
      <c r="DB33" s="665"/>
      <c r="DC33" s="671"/>
      <c r="DD33" s="638">
        <v>7898217</v>
      </c>
      <c r="DE33" s="663"/>
      <c r="DF33" s="663"/>
      <c r="DG33" s="663"/>
      <c r="DH33" s="663"/>
      <c r="DI33" s="663"/>
      <c r="DJ33" s="663"/>
      <c r="DK33" s="664"/>
      <c r="DL33" s="638">
        <v>5317509</v>
      </c>
      <c r="DM33" s="663"/>
      <c r="DN33" s="663"/>
      <c r="DO33" s="663"/>
      <c r="DP33" s="663"/>
      <c r="DQ33" s="663"/>
      <c r="DR33" s="663"/>
      <c r="DS33" s="663"/>
      <c r="DT33" s="663"/>
      <c r="DU33" s="663"/>
      <c r="DV33" s="664"/>
      <c r="DW33" s="634">
        <v>33.299999999999997</v>
      </c>
      <c r="DX33" s="665"/>
      <c r="DY33" s="665"/>
      <c r="DZ33" s="665"/>
      <c r="EA33" s="665"/>
      <c r="EB33" s="665"/>
      <c r="EC33" s="666"/>
    </row>
    <row r="34" spans="2:133" ht="11.25" customHeight="1" x14ac:dyDescent="0.15">
      <c r="B34" s="626" t="s">
        <v>328</v>
      </c>
      <c r="C34" s="627"/>
      <c r="D34" s="627"/>
      <c r="E34" s="627"/>
      <c r="F34" s="627"/>
      <c r="G34" s="627"/>
      <c r="H34" s="627"/>
      <c r="I34" s="627"/>
      <c r="J34" s="627"/>
      <c r="K34" s="627"/>
      <c r="L34" s="627"/>
      <c r="M34" s="627"/>
      <c r="N34" s="627"/>
      <c r="O34" s="627"/>
      <c r="P34" s="627"/>
      <c r="Q34" s="628"/>
      <c r="R34" s="629">
        <v>2662165</v>
      </c>
      <c r="S34" s="630"/>
      <c r="T34" s="630"/>
      <c r="U34" s="630"/>
      <c r="V34" s="630"/>
      <c r="W34" s="630"/>
      <c r="X34" s="630"/>
      <c r="Y34" s="631"/>
      <c r="Z34" s="632">
        <v>8.3000000000000007</v>
      </c>
      <c r="AA34" s="632"/>
      <c r="AB34" s="632"/>
      <c r="AC34" s="632"/>
      <c r="AD34" s="633" t="s">
        <v>142</v>
      </c>
      <c r="AE34" s="633"/>
      <c r="AF34" s="633"/>
      <c r="AG34" s="633"/>
      <c r="AH34" s="633"/>
      <c r="AI34" s="633"/>
      <c r="AJ34" s="633"/>
      <c r="AK34" s="633"/>
      <c r="AL34" s="634" t="s">
        <v>142</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329</v>
      </c>
      <c r="CE34" s="645"/>
      <c r="CF34" s="645"/>
      <c r="CG34" s="645"/>
      <c r="CH34" s="645"/>
      <c r="CI34" s="645"/>
      <c r="CJ34" s="645"/>
      <c r="CK34" s="645"/>
      <c r="CL34" s="645"/>
      <c r="CM34" s="645"/>
      <c r="CN34" s="645"/>
      <c r="CO34" s="645"/>
      <c r="CP34" s="645"/>
      <c r="CQ34" s="646"/>
      <c r="CR34" s="629">
        <v>3664030</v>
      </c>
      <c r="CS34" s="630"/>
      <c r="CT34" s="630"/>
      <c r="CU34" s="630"/>
      <c r="CV34" s="630"/>
      <c r="CW34" s="630"/>
      <c r="CX34" s="630"/>
      <c r="CY34" s="631"/>
      <c r="CZ34" s="634">
        <v>11.8</v>
      </c>
      <c r="DA34" s="665"/>
      <c r="DB34" s="665"/>
      <c r="DC34" s="671"/>
      <c r="DD34" s="638">
        <v>2342683</v>
      </c>
      <c r="DE34" s="630"/>
      <c r="DF34" s="630"/>
      <c r="DG34" s="630"/>
      <c r="DH34" s="630"/>
      <c r="DI34" s="630"/>
      <c r="DJ34" s="630"/>
      <c r="DK34" s="631"/>
      <c r="DL34" s="638">
        <v>1813041</v>
      </c>
      <c r="DM34" s="630"/>
      <c r="DN34" s="630"/>
      <c r="DO34" s="630"/>
      <c r="DP34" s="630"/>
      <c r="DQ34" s="630"/>
      <c r="DR34" s="630"/>
      <c r="DS34" s="630"/>
      <c r="DT34" s="630"/>
      <c r="DU34" s="630"/>
      <c r="DV34" s="631"/>
      <c r="DW34" s="634">
        <v>11.4</v>
      </c>
      <c r="DX34" s="665"/>
      <c r="DY34" s="665"/>
      <c r="DZ34" s="665"/>
      <c r="EA34" s="665"/>
      <c r="EB34" s="665"/>
      <c r="EC34" s="666"/>
    </row>
    <row r="35" spans="2:133" ht="11.25" customHeight="1" x14ac:dyDescent="0.15">
      <c r="B35" s="626" t="s">
        <v>330</v>
      </c>
      <c r="C35" s="627"/>
      <c r="D35" s="627"/>
      <c r="E35" s="627"/>
      <c r="F35" s="627"/>
      <c r="G35" s="627"/>
      <c r="H35" s="627"/>
      <c r="I35" s="627"/>
      <c r="J35" s="627"/>
      <c r="K35" s="627"/>
      <c r="L35" s="627"/>
      <c r="M35" s="627"/>
      <c r="N35" s="627"/>
      <c r="O35" s="627"/>
      <c r="P35" s="627"/>
      <c r="Q35" s="628"/>
      <c r="R35" s="629">
        <v>115322</v>
      </c>
      <c r="S35" s="630"/>
      <c r="T35" s="630"/>
      <c r="U35" s="630"/>
      <c r="V35" s="630"/>
      <c r="W35" s="630"/>
      <c r="X35" s="630"/>
      <c r="Y35" s="631"/>
      <c r="Z35" s="632">
        <v>0.4</v>
      </c>
      <c r="AA35" s="632"/>
      <c r="AB35" s="632"/>
      <c r="AC35" s="632"/>
      <c r="AD35" s="633" t="s">
        <v>241</v>
      </c>
      <c r="AE35" s="633"/>
      <c r="AF35" s="633"/>
      <c r="AG35" s="633"/>
      <c r="AH35" s="633"/>
      <c r="AI35" s="633"/>
      <c r="AJ35" s="633"/>
      <c r="AK35" s="633"/>
      <c r="AL35" s="634" t="s">
        <v>241</v>
      </c>
      <c r="AM35" s="635"/>
      <c r="AN35" s="635"/>
      <c r="AO35" s="636"/>
      <c r="AP35" s="221"/>
      <c r="AQ35" s="608" t="s">
        <v>331</v>
      </c>
      <c r="AR35" s="609"/>
      <c r="AS35" s="609"/>
      <c r="AT35" s="609"/>
      <c r="AU35" s="609"/>
      <c r="AV35" s="609"/>
      <c r="AW35" s="609"/>
      <c r="AX35" s="609"/>
      <c r="AY35" s="609"/>
      <c r="AZ35" s="609"/>
      <c r="BA35" s="609"/>
      <c r="BB35" s="609"/>
      <c r="BC35" s="609"/>
      <c r="BD35" s="609"/>
      <c r="BE35" s="609"/>
      <c r="BF35" s="610"/>
      <c r="BG35" s="608" t="s">
        <v>332</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333</v>
      </c>
      <c r="CE35" s="645"/>
      <c r="CF35" s="645"/>
      <c r="CG35" s="645"/>
      <c r="CH35" s="645"/>
      <c r="CI35" s="645"/>
      <c r="CJ35" s="645"/>
      <c r="CK35" s="645"/>
      <c r="CL35" s="645"/>
      <c r="CM35" s="645"/>
      <c r="CN35" s="645"/>
      <c r="CO35" s="645"/>
      <c r="CP35" s="645"/>
      <c r="CQ35" s="646"/>
      <c r="CR35" s="629">
        <v>153678</v>
      </c>
      <c r="CS35" s="663"/>
      <c r="CT35" s="663"/>
      <c r="CU35" s="663"/>
      <c r="CV35" s="663"/>
      <c r="CW35" s="663"/>
      <c r="CX35" s="663"/>
      <c r="CY35" s="664"/>
      <c r="CZ35" s="634">
        <v>0.5</v>
      </c>
      <c r="DA35" s="665"/>
      <c r="DB35" s="665"/>
      <c r="DC35" s="671"/>
      <c r="DD35" s="638">
        <v>108968</v>
      </c>
      <c r="DE35" s="663"/>
      <c r="DF35" s="663"/>
      <c r="DG35" s="663"/>
      <c r="DH35" s="663"/>
      <c r="DI35" s="663"/>
      <c r="DJ35" s="663"/>
      <c r="DK35" s="664"/>
      <c r="DL35" s="638">
        <v>32985</v>
      </c>
      <c r="DM35" s="663"/>
      <c r="DN35" s="663"/>
      <c r="DO35" s="663"/>
      <c r="DP35" s="663"/>
      <c r="DQ35" s="663"/>
      <c r="DR35" s="663"/>
      <c r="DS35" s="663"/>
      <c r="DT35" s="663"/>
      <c r="DU35" s="663"/>
      <c r="DV35" s="664"/>
      <c r="DW35" s="634">
        <v>0.2</v>
      </c>
      <c r="DX35" s="665"/>
      <c r="DY35" s="665"/>
      <c r="DZ35" s="665"/>
      <c r="EA35" s="665"/>
      <c r="EB35" s="665"/>
      <c r="EC35" s="666"/>
    </row>
    <row r="36" spans="2:133" ht="11.25" customHeight="1" x14ac:dyDescent="0.15">
      <c r="B36" s="626" t="s">
        <v>334</v>
      </c>
      <c r="C36" s="627"/>
      <c r="D36" s="627"/>
      <c r="E36" s="627"/>
      <c r="F36" s="627"/>
      <c r="G36" s="627"/>
      <c r="H36" s="627"/>
      <c r="I36" s="627"/>
      <c r="J36" s="627"/>
      <c r="K36" s="627"/>
      <c r="L36" s="627"/>
      <c r="M36" s="627"/>
      <c r="N36" s="627"/>
      <c r="O36" s="627"/>
      <c r="P36" s="627"/>
      <c r="Q36" s="628"/>
      <c r="R36" s="629">
        <v>231011</v>
      </c>
      <c r="S36" s="630"/>
      <c r="T36" s="630"/>
      <c r="U36" s="630"/>
      <c r="V36" s="630"/>
      <c r="W36" s="630"/>
      <c r="X36" s="630"/>
      <c r="Y36" s="631"/>
      <c r="Z36" s="632">
        <v>0.7</v>
      </c>
      <c r="AA36" s="632"/>
      <c r="AB36" s="632"/>
      <c r="AC36" s="632"/>
      <c r="AD36" s="633" t="s">
        <v>241</v>
      </c>
      <c r="AE36" s="633"/>
      <c r="AF36" s="633"/>
      <c r="AG36" s="633"/>
      <c r="AH36" s="633"/>
      <c r="AI36" s="633"/>
      <c r="AJ36" s="633"/>
      <c r="AK36" s="633"/>
      <c r="AL36" s="634" t="s">
        <v>142</v>
      </c>
      <c r="AM36" s="635"/>
      <c r="AN36" s="635"/>
      <c r="AO36" s="636"/>
      <c r="AP36" s="221"/>
      <c r="AQ36" s="703" t="s">
        <v>335</v>
      </c>
      <c r="AR36" s="704"/>
      <c r="AS36" s="704"/>
      <c r="AT36" s="704"/>
      <c r="AU36" s="704"/>
      <c r="AV36" s="704"/>
      <c r="AW36" s="704"/>
      <c r="AX36" s="704"/>
      <c r="AY36" s="705"/>
      <c r="AZ36" s="618">
        <v>3244174</v>
      </c>
      <c r="BA36" s="619"/>
      <c r="BB36" s="619"/>
      <c r="BC36" s="619"/>
      <c r="BD36" s="619"/>
      <c r="BE36" s="619"/>
      <c r="BF36" s="706"/>
      <c r="BG36" s="640" t="s">
        <v>336</v>
      </c>
      <c r="BH36" s="641"/>
      <c r="BI36" s="641"/>
      <c r="BJ36" s="641"/>
      <c r="BK36" s="641"/>
      <c r="BL36" s="641"/>
      <c r="BM36" s="641"/>
      <c r="BN36" s="641"/>
      <c r="BO36" s="641"/>
      <c r="BP36" s="641"/>
      <c r="BQ36" s="641"/>
      <c r="BR36" s="641"/>
      <c r="BS36" s="641"/>
      <c r="BT36" s="641"/>
      <c r="BU36" s="642"/>
      <c r="BV36" s="618">
        <v>6227</v>
      </c>
      <c r="BW36" s="619"/>
      <c r="BX36" s="619"/>
      <c r="BY36" s="619"/>
      <c r="BZ36" s="619"/>
      <c r="CA36" s="619"/>
      <c r="CB36" s="706"/>
      <c r="CD36" s="644" t="s">
        <v>337</v>
      </c>
      <c r="CE36" s="645"/>
      <c r="CF36" s="645"/>
      <c r="CG36" s="645"/>
      <c r="CH36" s="645"/>
      <c r="CI36" s="645"/>
      <c r="CJ36" s="645"/>
      <c r="CK36" s="645"/>
      <c r="CL36" s="645"/>
      <c r="CM36" s="645"/>
      <c r="CN36" s="645"/>
      <c r="CO36" s="645"/>
      <c r="CP36" s="645"/>
      <c r="CQ36" s="646"/>
      <c r="CR36" s="629">
        <v>3776635</v>
      </c>
      <c r="CS36" s="630"/>
      <c r="CT36" s="630"/>
      <c r="CU36" s="630"/>
      <c r="CV36" s="630"/>
      <c r="CW36" s="630"/>
      <c r="CX36" s="630"/>
      <c r="CY36" s="631"/>
      <c r="CZ36" s="634">
        <v>12.2</v>
      </c>
      <c r="DA36" s="665"/>
      <c r="DB36" s="665"/>
      <c r="DC36" s="671"/>
      <c r="DD36" s="638">
        <v>3001308</v>
      </c>
      <c r="DE36" s="630"/>
      <c r="DF36" s="630"/>
      <c r="DG36" s="630"/>
      <c r="DH36" s="630"/>
      <c r="DI36" s="630"/>
      <c r="DJ36" s="630"/>
      <c r="DK36" s="631"/>
      <c r="DL36" s="638">
        <v>1922817</v>
      </c>
      <c r="DM36" s="630"/>
      <c r="DN36" s="630"/>
      <c r="DO36" s="630"/>
      <c r="DP36" s="630"/>
      <c r="DQ36" s="630"/>
      <c r="DR36" s="630"/>
      <c r="DS36" s="630"/>
      <c r="DT36" s="630"/>
      <c r="DU36" s="630"/>
      <c r="DV36" s="631"/>
      <c r="DW36" s="634">
        <v>12.1</v>
      </c>
      <c r="DX36" s="665"/>
      <c r="DY36" s="665"/>
      <c r="DZ36" s="665"/>
      <c r="EA36" s="665"/>
      <c r="EB36" s="665"/>
      <c r="EC36" s="666"/>
    </row>
    <row r="37" spans="2:133" ht="11.25" customHeight="1" x14ac:dyDescent="0.15">
      <c r="B37" s="626" t="s">
        <v>338</v>
      </c>
      <c r="C37" s="627"/>
      <c r="D37" s="627"/>
      <c r="E37" s="627"/>
      <c r="F37" s="627"/>
      <c r="G37" s="627"/>
      <c r="H37" s="627"/>
      <c r="I37" s="627"/>
      <c r="J37" s="627"/>
      <c r="K37" s="627"/>
      <c r="L37" s="627"/>
      <c r="M37" s="627"/>
      <c r="N37" s="627"/>
      <c r="O37" s="627"/>
      <c r="P37" s="627"/>
      <c r="Q37" s="628"/>
      <c r="R37" s="629">
        <v>2410711</v>
      </c>
      <c r="S37" s="630"/>
      <c r="T37" s="630"/>
      <c r="U37" s="630"/>
      <c r="V37" s="630"/>
      <c r="W37" s="630"/>
      <c r="X37" s="630"/>
      <c r="Y37" s="631"/>
      <c r="Z37" s="632">
        <v>7.5</v>
      </c>
      <c r="AA37" s="632"/>
      <c r="AB37" s="632"/>
      <c r="AC37" s="632"/>
      <c r="AD37" s="633" t="s">
        <v>241</v>
      </c>
      <c r="AE37" s="633"/>
      <c r="AF37" s="633"/>
      <c r="AG37" s="633"/>
      <c r="AH37" s="633"/>
      <c r="AI37" s="633"/>
      <c r="AJ37" s="633"/>
      <c r="AK37" s="633"/>
      <c r="AL37" s="634" t="s">
        <v>142</v>
      </c>
      <c r="AM37" s="635"/>
      <c r="AN37" s="635"/>
      <c r="AO37" s="636"/>
      <c r="AQ37" s="707" t="s">
        <v>339</v>
      </c>
      <c r="AR37" s="708"/>
      <c r="AS37" s="708"/>
      <c r="AT37" s="708"/>
      <c r="AU37" s="708"/>
      <c r="AV37" s="708"/>
      <c r="AW37" s="708"/>
      <c r="AX37" s="708"/>
      <c r="AY37" s="709"/>
      <c r="AZ37" s="629">
        <v>796993</v>
      </c>
      <c r="BA37" s="630"/>
      <c r="BB37" s="630"/>
      <c r="BC37" s="630"/>
      <c r="BD37" s="663"/>
      <c r="BE37" s="663"/>
      <c r="BF37" s="687"/>
      <c r="BG37" s="644" t="s">
        <v>340</v>
      </c>
      <c r="BH37" s="645"/>
      <c r="BI37" s="645"/>
      <c r="BJ37" s="645"/>
      <c r="BK37" s="645"/>
      <c r="BL37" s="645"/>
      <c r="BM37" s="645"/>
      <c r="BN37" s="645"/>
      <c r="BO37" s="645"/>
      <c r="BP37" s="645"/>
      <c r="BQ37" s="645"/>
      <c r="BR37" s="645"/>
      <c r="BS37" s="645"/>
      <c r="BT37" s="645"/>
      <c r="BU37" s="646"/>
      <c r="BV37" s="629">
        <v>-84327</v>
      </c>
      <c r="BW37" s="630"/>
      <c r="BX37" s="630"/>
      <c r="BY37" s="630"/>
      <c r="BZ37" s="630"/>
      <c r="CA37" s="630"/>
      <c r="CB37" s="639"/>
      <c r="CD37" s="644" t="s">
        <v>341</v>
      </c>
      <c r="CE37" s="645"/>
      <c r="CF37" s="645"/>
      <c r="CG37" s="645"/>
      <c r="CH37" s="645"/>
      <c r="CI37" s="645"/>
      <c r="CJ37" s="645"/>
      <c r="CK37" s="645"/>
      <c r="CL37" s="645"/>
      <c r="CM37" s="645"/>
      <c r="CN37" s="645"/>
      <c r="CO37" s="645"/>
      <c r="CP37" s="645"/>
      <c r="CQ37" s="646"/>
      <c r="CR37" s="629">
        <v>1256046</v>
      </c>
      <c r="CS37" s="663"/>
      <c r="CT37" s="663"/>
      <c r="CU37" s="663"/>
      <c r="CV37" s="663"/>
      <c r="CW37" s="663"/>
      <c r="CX37" s="663"/>
      <c r="CY37" s="664"/>
      <c r="CZ37" s="634">
        <v>4</v>
      </c>
      <c r="DA37" s="665"/>
      <c r="DB37" s="665"/>
      <c r="DC37" s="671"/>
      <c r="DD37" s="638">
        <v>1254254</v>
      </c>
      <c r="DE37" s="663"/>
      <c r="DF37" s="663"/>
      <c r="DG37" s="663"/>
      <c r="DH37" s="663"/>
      <c r="DI37" s="663"/>
      <c r="DJ37" s="663"/>
      <c r="DK37" s="664"/>
      <c r="DL37" s="638">
        <v>998786</v>
      </c>
      <c r="DM37" s="663"/>
      <c r="DN37" s="663"/>
      <c r="DO37" s="663"/>
      <c r="DP37" s="663"/>
      <c r="DQ37" s="663"/>
      <c r="DR37" s="663"/>
      <c r="DS37" s="663"/>
      <c r="DT37" s="663"/>
      <c r="DU37" s="663"/>
      <c r="DV37" s="664"/>
      <c r="DW37" s="634">
        <v>6.3</v>
      </c>
      <c r="DX37" s="665"/>
      <c r="DY37" s="665"/>
      <c r="DZ37" s="665"/>
      <c r="EA37" s="665"/>
      <c r="EB37" s="665"/>
      <c r="EC37" s="666"/>
    </row>
    <row r="38" spans="2:133" ht="11.25" customHeight="1" x14ac:dyDescent="0.15">
      <c r="B38" s="626" t="s">
        <v>342</v>
      </c>
      <c r="C38" s="627"/>
      <c r="D38" s="627"/>
      <c r="E38" s="627"/>
      <c r="F38" s="627"/>
      <c r="G38" s="627"/>
      <c r="H38" s="627"/>
      <c r="I38" s="627"/>
      <c r="J38" s="627"/>
      <c r="K38" s="627"/>
      <c r="L38" s="627"/>
      <c r="M38" s="627"/>
      <c r="N38" s="627"/>
      <c r="O38" s="627"/>
      <c r="P38" s="627"/>
      <c r="Q38" s="628"/>
      <c r="R38" s="629">
        <v>264104</v>
      </c>
      <c r="S38" s="630"/>
      <c r="T38" s="630"/>
      <c r="U38" s="630"/>
      <c r="V38" s="630"/>
      <c r="W38" s="630"/>
      <c r="X38" s="630"/>
      <c r="Y38" s="631"/>
      <c r="Z38" s="632">
        <v>0.8</v>
      </c>
      <c r="AA38" s="632"/>
      <c r="AB38" s="632"/>
      <c r="AC38" s="632"/>
      <c r="AD38" s="633" t="s">
        <v>241</v>
      </c>
      <c r="AE38" s="633"/>
      <c r="AF38" s="633"/>
      <c r="AG38" s="633"/>
      <c r="AH38" s="633"/>
      <c r="AI38" s="633"/>
      <c r="AJ38" s="633"/>
      <c r="AK38" s="633"/>
      <c r="AL38" s="634" t="s">
        <v>241</v>
      </c>
      <c r="AM38" s="635"/>
      <c r="AN38" s="635"/>
      <c r="AO38" s="636"/>
      <c r="AQ38" s="707" t="s">
        <v>343</v>
      </c>
      <c r="AR38" s="708"/>
      <c r="AS38" s="708"/>
      <c r="AT38" s="708"/>
      <c r="AU38" s="708"/>
      <c r="AV38" s="708"/>
      <c r="AW38" s="708"/>
      <c r="AX38" s="708"/>
      <c r="AY38" s="709"/>
      <c r="AZ38" s="629">
        <v>63780</v>
      </c>
      <c r="BA38" s="630"/>
      <c r="BB38" s="630"/>
      <c r="BC38" s="630"/>
      <c r="BD38" s="663"/>
      <c r="BE38" s="663"/>
      <c r="BF38" s="687"/>
      <c r="BG38" s="644" t="s">
        <v>344</v>
      </c>
      <c r="BH38" s="645"/>
      <c r="BI38" s="645"/>
      <c r="BJ38" s="645"/>
      <c r="BK38" s="645"/>
      <c r="BL38" s="645"/>
      <c r="BM38" s="645"/>
      <c r="BN38" s="645"/>
      <c r="BO38" s="645"/>
      <c r="BP38" s="645"/>
      <c r="BQ38" s="645"/>
      <c r="BR38" s="645"/>
      <c r="BS38" s="645"/>
      <c r="BT38" s="645"/>
      <c r="BU38" s="646"/>
      <c r="BV38" s="629">
        <v>7000</v>
      </c>
      <c r="BW38" s="630"/>
      <c r="BX38" s="630"/>
      <c r="BY38" s="630"/>
      <c r="BZ38" s="630"/>
      <c r="CA38" s="630"/>
      <c r="CB38" s="639"/>
      <c r="CD38" s="644" t="s">
        <v>345</v>
      </c>
      <c r="CE38" s="645"/>
      <c r="CF38" s="645"/>
      <c r="CG38" s="645"/>
      <c r="CH38" s="645"/>
      <c r="CI38" s="645"/>
      <c r="CJ38" s="645"/>
      <c r="CK38" s="645"/>
      <c r="CL38" s="645"/>
      <c r="CM38" s="645"/>
      <c r="CN38" s="645"/>
      <c r="CO38" s="645"/>
      <c r="CP38" s="645"/>
      <c r="CQ38" s="646"/>
      <c r="CR38" s="629">
        <v>2383401</v>
      </c>
      <c r="CS38" s="630"/>
      <c r="CT38" s="630"/>
      <c r="CU38" s="630"/>
      <c r="CV38" s="630"/>
      <c r="CW38" s="630"/>
      <c r="CX38" s="630"/>
      <c r="CY38" s="631"/>
      <c r="CZ38" s="634">
        <v>7.7</v>
      </c>
      <c r="DA38" s="665"/>
      <c r="DB38" s="665"/>
      <c r="DC38" s="671"/>
      <c r="DD38" s="638">
        <v>1916742</v>
      </c>
      <c r="DE38" s="630"/>
      <c r="DF38" s="630"/>
      <c r="DG38" s="630"/>
      <c r="DH38" s="630"/>
      <c r="DI38" s="630"/>
      <c r="DJ38" s="630"/>
      <c r="DK38" s="631"/>
      <c r="DL38" s="638">
        <v>1548666</v>
      </c>
      <c r="DM38" s="630"/>
      <c r="DN38" s="630"/>
      <c r="DO38" s="630"/>
      <c r="DP38" s="630"/>
      <c r="DQ38" s="630"/>
      <c r="DR38" s="630"/>
      <c r="DS38" s="630"/>
      <c r="DT38" s="630"/>
      <c r="DU38" s="630"/>
      <c r="DV38" s="631"/>
      <c r="DW38" s="634">
        <v>9.6999999999999993</v>
      </c>
      <c r="DX38" s="665"/>
      <c r="DY38" s="665"/>
      <c r="DZ38" s="665"/>
      <c r="EA38" s="665"/>
      <c r="EB38" s="665"/>
      <c r="EC38" s="666"/>
    </row>
    <row r="39" spans="2:133" ht="11.25" customHeight="1" x14ac:dyDescent="0.15">
      <c r="B39" s="626" t="s">
        <v>346</v>
      </c>
      <c r="C39" s="627"/>
      <c r="D39" s="627"/>
      <c r="E39" s="627"/>
      <c r="F39" s="627"/>
      <c r="G39" s="627"/>
      <c r="H39" s="627"/>
      <c r="I39" s="627"/>
      <c r="J39" s="627"/>
      <c r="K39" s="627"/>
      <c r="L39" s="627"/>
      <c r="M39" s="627"/>
      <c r="N39" s="627"/>
      <c r="O39" s="627"/>
      <c r="P39" s="627"/>
      <c r="Q39" s="628"/>
      <c r="R39" s="629">
        <v>570967</v>
      </c>
      <c r="S39" s="630"/>
      <c r="T39" s="630"/>
      <c r="U39" s="630"/>
      <c r="V39" s="630"/>
      <c r="W39" s="630"/>
      <c r="X39" s="630"/>
      <c r="Y39" s="631"/>
      <c r="Z39" s="632">
        <v>1.8</v>
      </c>
      <c r="AA39" s="632"/>
      <c r="AB39" s="632"/>
      <c r="AC39" s="632"/>
      <c r="AD39" s="633">
        <v>75</v>
      </c>
      <c r="AE39" s="633"/>
      <c r="AF39" s="633"/>
      <c r="AG39" s="633"/>
      <c r="AH39" s="633"/>
      <c r="AI39" s="633"/>
      <c r="AJ39" s="633"/>
      <c r="AK39" s="633"/>
      <c r="AL39" s="634">
        <v>0</v>
      </c>
      <c r="AM39" s="635"/>
      <c r="AN39" s="635"/>
      <c r="AO39" s="636"/>
      <c r="AQ39" s="707" t="s">
        <v>347</v>
      </c>
      <c r="AR39" s="708"/>
      <c r="AS39" s="708"/>
      <c r="AT39" s="708"/>
      <c r="AU39" s="708"/>
      <c r="AV39" s="708"/>
      <c r="AW39" s="708"/>
      <c r="AX39" s="708"/>
      <c r="AY39" s="709"/>
      <c r="AZ39" s="629" t="s">
        <v>142</v>
      </c>
      <c r="BA39" s="630"/>
      <c r="BB39" s="630"/>
      <c r="BC39" s="630"/>
      <c r="BD39" s="663"/>
      <c r="BE39" s="663"/>
      <c r="BF39" s="687"/>
      <c r="BG39" s="644" t="s">
        <v>348</v>
      </c>
      <c r="BH39" s="645"/>
      <c r="BI39" s="645"/>
      <c r="BJ39" s="645"/>
      <c r="BK39" s="645"/>
      <c r="BL39" s="645"/>
      <c r="BM39" s="645"/>
      <c r="BN39" s="645"/>
      <c r="BO39" s="645"/>
      <c r="BP39" s="645"/>
      <c r="BQ39" s="645"/>
      <c r="BR39" s="645"/>
      <c r="BS39" s="645"/>
      <c r="BT39" s="645"/>
      <c r="BU39" s="646"/>
      <c r="BV39" s="629">
        <v>11951</v>
      </c>
      <c r="BW39" s="630"/>
      <c r="BX39" s="630"/>
      <c r="BY39" s="630"/>
      <c r="BZ39" s="630"/>
      <c r="CA39" s="630"/>
      <c r="CB39" s="639"/>
      <c r="CD39" s="644" t="s">
        <v>349</v>
      </c>
      <c r="CE39" s="645"/>
      <c r="CF39" s="645"/>
      <c r="CG39" s="645"/>
      <c r="CH39" s="645"/>
      <c r="CI39" s="645"/>
      <c r="CJ39" s="645"/>
      <c r="CK39" s="645"/>
      <c r="CL39" s="645"/>
      <c r="CM39" s="645"/>
      <c r="CN39" s="645"/>
      <c r="CO39" s="645"/>
      <c r="CP39" s="645"/>
      <c r="CQ39" s="646"/>
      <c r="CR39" s="629">
        <v>2344055</v>
      </c>
      <c r="CS39" s="663"/>
      <c r="CT39" s="663"/>
      <c r="CU39" s="663"/>
      <c r="CV39" s="663"/>
      <c r="CW39" s="663"/>
      <c r="CX39" s="663"/>
      <c r="CY39" s="664"/>
      <c r="CZ39" s="634">
        <v>7.6</v>
      </c>
      <c r="DA39" s="665"/>
      <c r="DB39" s="665"/>
      <c r="DC39" s="671"/>
      <c r="DD39" s="638">
        <v>384226</v>
      </c>
      <c r="DE39" s="663"/>
      <c r="DF39" s="663"/>
      <c r="DG39" s="663"/>
      <c r="DH39" s="663"/>
      <c r="DI39" s="663"/>
      <c r="DJ39" s="663"/>
      <c r="DK39" s="664"/>
      <c r="DL39" s="638" t="s">
        <v>142</v>
      </c>
      <c r="DM39" s="663"/>
      <c r="DN39" s="663"/>
      <c r="DO39" s="663"/>
      <c r="DP39" s="663"/>
      <c r="DQ39" s="663"/>
      <c r="DR39" s="663"/>
      <c r="DS39" s="663"/>
      <c r="DT39" s="663"/>
      <c r="DU39" s="663"/>
      <c r="DV39" s="664"/>
      <c r="DW39" s="634" t="s">
        <v>241</v>
      </c>
      <c r="DX39" s="665"/>
      <c r="DY39" s="665"/>
      <c r="DZ39" s="665"/>
      <c r="EA39" s="665"/>
      <c r="EB39" s="665"/>
      <c r="EC39" s="666"/>
    </row>
    <row r="40" spans="2:133" ht="11.25" customHeight="1" x14ac:dyDescent="0.15">
      <c r="B40" s="626" t="s">
        <v>350</v>
      </c>
      <c r="C40" s="627"/>
      <c r="D40" s="627"/>
      <c r="E40" s="627"/>
      <c r="F40" s="627"/>
      <c r="G40" s="627"/>
      <c r="H40" s="627"/>
      <c r="I40" s="627"/>
      <c r="J40" s="627"/>
      <c r="K40" s="627"/>
      <c r="L40" s="627"/>
      <c r="M40" s="627"/>
      <c r="N40" s="627"/>
      <c r="O40" s="627"/>
      <c r="P40" s="627"/>
      <c r="Q40" s="628"/>
      <c r="R40" s="629">
        <v>2157400</v>
      </c>
      <c r="S40" s="630"/>
      <c r="T40" s="630"/>
      <c r="U40" s="630"/>
      <c r="V40" s="630"/>
      <c r="W40" s="630"/>
      <c r="X40" s="630"/>
      <c r="Y40" s="631"/>
      <c r="Z40" s="632">
        <v>6.7</v>
      </c>
      <c r="AA40" s="632"/>
      <c r="AB40" s="632"/>
      <c r="AC40" s="632"/>
      <c r="AD40" s="633" t="s">
        <v>241</v>
      </c>
      <c r="AE40" s="633"/>
      <c r="AF40" s="633"/>
      <c r="AG40" s="633"/>
      <c r="AH40" s="633"/>
      <c r="AI40" s="633"/>
      <c r="AJ40" s="633"/>
      <c r="AK40" s="633"/>
      <c r="AL40" s="634" t="s">
        <v>142</v>
      </c>
      <c r="AM40" s="635"/>
      <c r="AN40" s="635"/>
      <c r="AO40" s="636"/>
      <c r="AQ40" s="707" t="s">
        <v>351</v>
      </c>
      <c r="AR40" s="708"/>
      <c r="AS40" s="708"/>
      <c r="AT40" s="708"/>
      <c r="AU40" s="708"/>
      <c r="AV40" s="708"/>
      <c r="AW40" s="708"/>
      <c r="AX40" s="708"/>
      <c r="AY40" s="709"/>
      <c r="AZ40" s="629" t="s">
        <v>241</v>
      </c>
      <c r="BA40" s="630"/>
      <c r="BB40" s="630"/>
      <c r="BC40" s="630"/>
      <c r="BD40" s="663"/>
      <c r="BE40" s="663"/>
      <c r="BF40" s="687"/>
      <c r="BG40" s="710" t="s">
        <v>352</v>
      </c>
      <c r="BH40" s="711"/>
      <c r="BI40" s="711"/>
      <c r="BJ40" s="711"/>
      <c r="BK40" s="711"/>
      <c r="BL40" s="222"/>
      <c r="BM40" s="645" t="s">
        <v>353</v>
      </c>
      <c r="BN40" s="645"/>
      <c r="BO40" s="645"/>
      <c r="BP40" s="645"/>
      <c r="BQ40" s="645"/>
      <c r="BR40" s="645"/>
      <c r="BS40" s="645"/>
      <c r="BT40" s="645"/>
      <c r="BU40" s="646"/>
      <c r="BV40" s="629">
        <v>98</v>
      </c>
      <c r="BW40" s="630"/>
      <c r="BX40" s="630"/>
      <c r="BY40" s="630"/>
      <c r="BZ40" s="630"/>
      <c r="CA40" s="630"/>
      <c r="CB40" s="639"/>
      <c r="CD40" s="644" t="s">
        <v>354</v>
      </c>
      <c r="CE40" s="645"/>
      <c r="CF40" s="645"/>
      <c r="CG40" s="645"/>
      <c r="CH40" s="645"/>
      <c r="CI40" s="645"/>
      <c r="CJ40" s="645"/>
      <c r="CK40" s="645"/>
      <c r="CL40" s="645"/>
      <c r="CM40" s="645"/>
      <c r="CN40" s="645"/>
      <c r="CO40" s="645"/>
      <c r="CP40" s="645"/>
      <c r="CQ40" s="646"/>
      <c r="CR40" s="629">
        <v>172072</v>
      </c>
      <c r="CS40" s="630"/>
      <c r="CT40" s="630"/>
      <c r="CU40" s="630"/>
      <c r="CV40" s="630"/>
      <c r="CW40" s="630"/>
      <c r="CX40" s="630"/>
      <c r="CY40" s="631"/>
      <c r="CZ40" s="634">
        <v>0.6</v>
      </c>
      <c r="DA40" s="665"/>
      <c r="DB40" s="665"/>
      <c r="DC40" s="671"/>
      <c r="DD40" s="638">
        <v>144290</v>
      </c>
      <c r="DE40" s="630"/>
      <c r="DF40" s="630"/>
      <c r="DG40" s="630"/>
      <c r="DH40" s="630"/>
      <c r="DI40" s="630"/>
      <c r="DJ40" s="630"/>
      <c r="DK40" s="631"/>
      <c r="DL40" s="638" t="s">
        <v>241</v>
      </c>
      <c r="DM40" s="630"/>
      <c r="DN40" s="630"/>
      <c r="DO40" s="630"/>
      <c r="DP40" s="630"/>
      <c r="DQ40" s="630"/>
      <c r="DR40" s="630"/>
      <c r="DS40" s="630"/>
      <c r="DT40" s="630"/>
      <c r="DU40" s="630"/>
      <c r="DV40" s="631"/>
      <c r="DW40" s="634" t="s">
        <v>241</v>
      </c>
      <c r="DX40" s="665"/>
      <c r="DY40" s="665"/>
      <c r="DZ40" s="665"/>
      <c r="EA40" s="665"/>
      <c r="EB40" s="665"/>
      <c r="EC40" s="666"/>
    </row>
    <row r="41" spans="2:133" ht="11.25" customHeight="1" x14ac:dyDescent="0.15">
      <c r="B41" s="626" t="s">
        <v>355</v>
      </c>
      <c r="C41" s="627"/>
      <c r="D41" s="627"/>
      <c r="E41" s="627"/>
      <c r="F41" s="627"/>
      <c r="G41" s="627"/>
      <c r="H41" s="627"/>
      <c r="I41" s="627"/>
      <c r="J41" s="627"/>
      <c r="K41" s="627"/>
      <c r="L41" s="627"/>
      <c r="M41" s="627"/>
      <c r="N41" s="627"/>
      <c r="O41" s="627"/>
      <c r="P41" s="627"/>
      <c r="Q41" s="628"/>
      <c r="R41" s="629" t="s">
        <v>142</v>
      </c>
      <c r="S41" s="630"/>
      <c r="T41" s="630"/>
      <c r="U41" s="630"/>
      <c r="V41" s="630"/>
      <c r="W41" s="630"/>
      <c r="X41" s="630"/>
      <c r="Y41" s="631"/>
      <c r="Z41" s="632" t="s">
        <v>142</v>
      </c>
      <c r="AA41" s="632"/>
      <c r="AB41" s="632"/>
      <c r="AC41" s="632"/>
      <c r="AD41" s="633" t="s">
        <v>142</v>
      </c>
      <c r="AE41" s="633"/>
      <c r="AF41" s="633"/>
      <c r="AG41" s="633"/>
      <c r="AH41" s="633"/>
      <c r="AI41" s="633"/>
      <c r="AJ41" s="633"/>
      <c r="AK41" s="633"/>
      <c r="AL41" s="634" t="s">
        <v>241</v>
      </c>
      <c r="AM41" s="635"/>
      <c r="AN41" s="635"/>
      <c r="AO41" s="636"/>
      <c r="AQ41" s="707" t="s">
        <v>356</v>
      </c>
      <c r="AR41" s="708"/>
      <c r="AS41" s="708"/>
      <c r="AT41" s="708"/>
      <c r="AU41" s="708"/>
      <c r="AV41" s="708"/>
      <c r="AW41" s="708"/>
      <c r="AX41" s="708"/>
      <c r="AY41" s="709"/>
      <c r="AZ41" s="629">
        <v>572681</v>
      </c>
      <c r="BA41" s="630"/>
      <c r="BB41" s="630"/>
      <c r="BC41" s="630"/>
      <c r="BD41" s="663"/>
      <c r="BE41" s="663"/>
      <c r="BF41" s="687"/>
      <c r="BG41" s="710"/>
      <c r="BH41" s="711"/>
      <c r="BI41" s="711"/>
      <c r="BJ41" s="711"/>
      <c r="BK41" s="711"/>
      <c r="BL41" s="222"/>
      <c r="BM41" s="645" t="s">
        <v>357</v>
      </c>
      <c r="BN41" s="645"/>
      <c r="BO41" s="645"/>
      <c r="BP41" s="645"/>
      <c r="BQ41" s="645"/>
      <c r="BR41" s="645"/>
      <c r="BS41" s="645"/>
      <c r="BT41" s="645"/>
      <c r="BU41" s="646"/>
      <c r="BV41" s="629" t="s">
        <v>241</v>
      </c>
      <c r="BW41" s="630"/>
      <c r="BX41" s="630"/>
      <c r="BY41" s="630"/>
      <c r="BZ41" s="630"/>
      <c r="CA41" s="630"/>
      <c r="CB41" s="639"/>
      <c r="CD41" s="644" t="s">
        <v>358</v>
      </c>
      <c r="CE41" s="645"/>
      <c r="CF41" s="645"/>
      <c r="CG41" s="645"/>
      <c r="CH41" s="645"/>
      <c r="CI41" s="645"/>
      <c r="CJ41" s="645"/>
      <c r="CK41" s="645"/>
      <c r="CL41" s="645"/>
      <c r="CM41" s="645"/>
      <c r="CN41" s="645"/>
      <c r="CO41" s="645"/>
      <c r="CP41" s="645"/>
      <c r="CQ41" s="646"/>
      <c r="CR41" s="629" t="s">
        <v>142</v>
      </c>
      <c r="CS41" s="663"/>
      <c r="CT41" s="663"/>
      <c r="CU41" s="663"/>
      <c r="CV41" s="663"/>
      <c r="CW41" s="663"/>
      <c r="CX41" s="663"/>
      <c r="CY41" s="664"/>
      <c r="CZ41" s="634" t="s">
        <v>142</v>
      </c>
      <c r="DA41" s="665"/>
      <c r="DB41" s="665"/>
      <c r="DC41" s="671"/>
      <c r="DD41" s="638" t="s">
        <v>241</v>
      </c>
      <c r="DE41" s="663"/>
      <c r="DF41" s="663"/>
      <c r="DG41" s="663"/>
      <c r="DH41" s="663"/>
      <c r="DI41" s="663"/>
      <c r="DJ41" s="663"/>
      <c r="DK41" s="664"/>
      <c r="DL41" s="720"/>
      <c r="DM41" s="721"/>
      <c r="DN41" s="721"/>
      <c r="DO41" s="721"/>
      <c r="DP41" s="721"/>
      <c r="DQ41" s="721"/>
      <c r="DR41" s="721"/>
      <c r="DS41" s="721"/>
      <c r="DT41" s="721"/>
      <c r="DU41" s="721"/>
      <c r="DV41" s="722"/>
      <c r="DW41" s="714"/>
      <c r="DX41" s="715"/>
      <c r="DY41" s="715"/>
      <c r="DZ41" s="715"/>
      <c r="EA41" s="715"/>
      <c r="EB41" s="715"/>
      <c r="EC41" s="716"/>
    </row>
    <row r="42" spans="2:133" ht="11.25" customHeight="1" x14ac:dyDescent="0.15">
      <c r="B42" s="626" t="s">
        <v>359</v>
      </c>
      <c r="C42" s="627"/>
      <c r="D42" s="627"/>
      <c r="E42" s="627"/>
      <c r="F42" s="627"/>
      <c r="G42" s="627"/>
      <c r="H42" s="627"/>
      <c r="I42" s="627"/>
      <c r="J42" s="627"/>
      <c r="K42" s="627"/>
      <c r="L42" s="627"/>
      <c r="M42" s="627"/>
      <c r="N42" s="627"/>
      <c r="O42" s="627"/>
      <c r="P42" s="627"/>
      <c r="Q42" s="628"/>
      <c r="R42" s="629" t="s">
        <v>142</v>
      </c>
      <c r="S42" s="630"/>
      <c r="T42" s="630"/>
      <c r="U42" s="630"/>
      <c r="V42" s="630"/>
      <c r="W42" s="630"/>
      <c r="X42" s="630"/>
      <c r="Y42" s="631"/>
      <c r="Z42" s="632" t="s">
        <v>241</v>
      </c>
      <c r="AA42" s="632"/>
      <c r="AB42" s="632"/>
      <c r="AC42" s="632"/>
      <c r="AD42" s="633" t="s">
        <v>142</v>
      </c>
      <c r="AE42" s="633"/>
      <c r="AF42" s="633"/>
      <c r="AG42" s="633"/>
      <c r="AH42" s="633"/>
      <c r="AI42" s="633"/>
      <c r="AJ42" s="633"/>
      <c r="AK42" s="633"/>
      <c r="AL42" s="634" t="s">
        <v>142</v>
      </c>
      <c r="AM42" s="635"/>
      <c r="AN42" s="635"/>
      <c r="AO42" s="636"/>
      <c r="AQ42" s="717" t="s">
        <v>360</v>
      </c>
      <c r="AR42" s="718"/>
      <c r="AS42" s="718"/>
      <c r="AT42" s="718"/>
      <c r="AU42" s="718"/>
      <c r="AV42" s="718"/>
      <c r="AW42" s="718"/>
      <c r="AX42" s="718"/>
      <c r="AY42" s="719"/>
      <c r="AZ42" s="723">
        <v>1810720</v>
      </c>
      <c r="BA42" s="724"/>
      <c r="BB42" s="724"/>
      <c r="BC42" s="724"/>
      <c r="BD42" s="700"/>
      <c r="BE42" s="700"/>
      <c r="BF42" s="702"/>
      <c r="BG42" s="712"/>
      <c r="BH42" s="713"/>
      <c r="BI42" s="713"/>
      <c r="BJ42" s="713"/>
      <c r="BK42" s="713"/>
      <c r="BL42" s="223"/>
      <c r="BM42" s="655" t="s">
        <v>361</v>
      </c>
      <c r="BN42" s="655"/>
      <c r="BO42" s="655"/>
      <c r="BP42" s="655"/>
      <c r="BQ42" s="655"/>
      <c r="BR42" s="655"/>
      <c r="BS42" s="655"/>
      <c r="BT42" s="655"/>
      <c r="BU42" s="656"/>
      <c r="BV42" s="723">
        <v>396</v>
      </c>
      <c r="BW42" s="724"/>
      <c r="BX42" s="724"/>
      <c r="BY42" s="724"/>
      <c r="BZ42" s="724"/>
      <c r="CA42" s="724"/>
      <c r="CB42" s="736"/>
      <c r="CD42" s="626" t="s">
        <v>362</v>
      </c>
      <c r="CE42" s="627"/>
      <c r="CF42" s="627"/>
      <c r="CG42" s="627"/>
      <c r="CH42" s="627"/>
      <c r="CI42" s="627"/>
      <c r="CJ42" s="627"/>
      <c r="CK42" s="627"/>
      <c r="CL42" s="627"/>
      <c r="CM42" s="627"/>
      <c r="CN42" s="627"/>
      <c r="CO42" s="627"/>
      <c r="CP42" s="627"/>
      <c r="CQ42" s="628"/>
      <c r="CR42" s="629">
        <v>3456074</v>
      </c>
      <c r="CS42" s="663"/>
      <c r="CT42" s="663"/>
      <c r="CU42" s="663"/>
      <c r="CV42" s="663"/>
      <c r="CW42" s="663"/>
      <c r="CX42" s="663"/>
      <c r="CY42" s="664"/>
      <c r="CZ42" s="634">
        <v>11.1</v>
      </c>
      <c r="DA42" s="665"/>
      <c r="DB42" s="665"/>
      <c r="DC42" s="671"/>
      <c r="DD42" s="638">
        <v>1016437</v>
      </c>
      <c r="DE42" s="663"/>
      <c r="DF42" s="663"/>
      <c r="DG42" s="663"/>
      <c r="DH42" s="663"/>
      <c r="DI42" s="663"/>
      <c r="DJ42" s="663"/>
      <c r="DK42" s="664"/>
      <c r="DL42" s="720"/>
      <c r="DM42" s="721"/>
      <c r="DN42" s="721"/>
      <c r="DO42" s="721"/>
      <c r="DP42" s="721"/>
      <c r="DQ42" s="721"/>
      <c r="DR42" s="721"/>
      <c r="DS42" s="721"/>
      <c r="DT42" s="721"/>
      <c r="DU42" s="721"/>
      <c r="DV42" s="722"/>
      <c r="DW42" s="714"/>
      <c r="DX42" s="715"/>
      <c r="DY42" s="715"/>
      <c r="DZ42" s="715"/>
      <c r="EA42" s="715"/>
      <c r="EB42" s="715"/>
      <c r="EC42" s="716"/>
    </row>
    <row r="43" spans="2:133" ht="11.25" customHeight="1" x14ac:dyDescent="0.15">
      <c r="B43" s="626" t="s">
        <v>363</v>
      </c>
      <c r="C43" s="627"/>
      <c r="D43" s="627"/>
      <c r="E43" s="627"/>
      <c r="F43" s="627"/>
      <c r="G43" s="627"/>
      <c r="H43" s="627"/>
      <c r="I43" s="627"/>
      <c r="J43" s="627"/>
      <c r="K43" s="627"/>
      <c r="L43" s="627"/>
      <c r="M43" s="627"/>
      <c r="N43" s="627"/>
      <c r="O43" s="627"/>
      <c r="P43" s="627"/>
      <c r="Q43" s="628"/>
      <c r="R43" s="629">
        <v>541000</v>
      </c>
      <c r="S43" s="630"/>
      <c r="T43" s="630"/>
      <c r="U43" s="630"/>
      <c r="V43" s="630"/>
      <c r="W43" s="630"/>
      <c r="X43" s="630"/>
      <c r="Y43" s="631"/>
      <c r="Z43" s="632">
        <v>1.7</v>
      </c>
      <c r="AA43" s="632"/>
      <c r="AB43" s="632"/>
      <c r="AC43" s="632"/>
      <c r="AD43" s="633" t="s">
        <v>142</v>
      </c>
      <c r="AE43" s="633"/>
      <c r="AF43" s="633"/>
      <c r="AG43" s="633"/>
      <c r="AH43" s="633"/>
      <c r="AI43" s="633"/>
      <c r="AJ43" s="633"/>
      <c r="AK43" s="633"/>
      <c r="AL43" s="634" t="s">
        <v>241</v>
      </c>
      <c r="AM43" s="635"/>
      <c r="AN43" s="635"/>
      <c r="AO43" s="636"/>
      <c r="BV43" s="224"/>
      <c r="BW43" s="224"/>
      <c r="BX43" s="224"/>
      <c r="BY43" s="224"/>
      <c r="BZ43" s="224"/>
      <c r="CA43" s="224"/>
      <c r="CB43" s="224"/>
      <c r="CD43" s="626" t="s">
        <v>364</v>
      </c>
      <c r="CE43" s="627"/>
      <c r="CF43" s="627"/>
      <c r="CG43" s="627"/>
      <c r="CH43" s="627"/>
      <c r="CI43" s="627"/>
      <c r="CJ43" s="627"/>
      <c r="CK43" s="627"/>
      <c r="CL43" s="627"/>
      <c r="CM43" s="627"/>
      <c r="CN43" s="627"/>
      <c r="CO43" s="627"/>
      <c r="CP43" s="627"/>
      <c r="CQ43" s="628"/>
      <c r="CR43" s="629">
        <v>200450</v>
      </c>
      <c r="CS43" s="663"/>
      <c r="CT43" s="663"/>
      <c r="CU43" s="663"/>
      <c r="CV43" s="663"/>
      <c r="CW43" s="663"/>
      <c r="CX43" s="663"/>
      <c r="CY43" s="664"/>
      <c r="CZ43" s="634">
        <v>0.6</v>
      </c>
      <c r="DA43" s="665"/>
      <c r="DB43" s="665"/>
      <c r="DC43" s="671"/>
      <c r="DD43" s="638">
        <v>200450</v>
      </c>
      <c r="DE43" s="663"/>
      <c r="DF43" s="663"/>
      <c r="DG43" s="663"/>
      <c r="DH43" s="663"/>
      <c r="DI43" s="663"/>
      <c r="DJ43" s="663"/>
      <c r="DK43" s="664"/>
      <c r="DL43" s="720"/>
      <c r="DM43" s="721"/>
      <c r="DN43" s="721"/>
      <c r="DO43" s="721"/>
      <c r="DP43" s="721"/>
      <c r="DQ43" s="721"/>
      <c r="DR43" s="721"/>
      <c r="DS43" s="721"/>
      <c r="DT43" s="721"/>
      <c r="DU43" s="721"/>
      <c r="DV43" s="722"/>
      <c r="DW43" s="714"/>
      <c r="DX43" s="715"/>
      <c r="DY43" s="715"/>
      <c r="DZ43" s="715"/>
      <c r="EA43" s="715"/>
      <c r="EB43" s="715"/>
      <c r="EC43" s="716"/>
    </row>
    <row r="44" spans="2:133" ht="11.25" customHeight="1" x14ac:dyDescent="0.15">
      <c r="B44" s="673" t="s">
        <v>365</v>
      </c>
      <c r="C44" s="674"/>
      <c r="D44" s="674"/>
      <c r="E44" s="674"/>
      <c r="F44" s="674"/>
      <c r="G44" s="674"/>
      <c r="H44" s="674"/>
      <c r="I44" s="674"/>
      <c r="J44" s="674"/>
      <c r="K44" s="674"/>
      <c r="L44" s="674"/>
      <c r="M44" s="674"/>
      <c r="N44" s="674"/>
      <c r="O44" s="674"/>
      <c r="P44" s="674"/>
      <c r="Q44" s="675"/>
      <c r="R44" s="723">
        <v>32105748</v>
      </c>
      <c r="S44" s="724"/>
      <c r="T44" s="724"/>
      <c r="U44" s="724"/>
      <c r="V44" s="724"/>
      <c r="W44" s="724"/>
      <c r="X44" s="724"/>
      <c r="Y44" s="725"/>
      <c r="Z44" s="726">
        <v>100</v>
      </c>
      <c r="AA44" s="726"/>
      <c r="AB44" s="726"/>
      <c r="AC44" s="726"/>
      <c r="AD44" s="727">
        <v>15411449</v>
      </c>
      <c r="AE44" s="727"/>
      <c r="AF44" s="727"/>
      <c r="AG44" s="727"/>
      <c r="AH44" s="727"/>
      <c r="AI44" s="727"/>
      <c r="AJ44" s="727"/>
      <c r="AK44" s="727"/>
      <c r="AL44" s="728">
        <v>100</v>
      </c>
      <c r="AM44" s="701"/>
      <c r="AN44" s="701"/>
      <c r="AO44" s="729"/>
      <c r="CD44" s="730" t="s">
        <v>311</v>
      </c>
      <c r="CE44" s="731"/>
      <c r="CF44" s="626" t="s">
        <v>366</v>
      </c>
      <c r="CG44" s="627"/>
      <c r="CH44" s="627"/>
      <c r="CI44" s="627"/>
      <c r="CJ44" s="627"/>
      <c r="CK44" s="627"/>
      <c r="CL44" s="627"/>
      <c r="CM44" s="627"/>
      <c r="CN44" s="627"/>
      <c r="CO44" s="627"/>
      <c r="CP44" s="627"/>
      <c r="CQ44" s="628"/>
      <c r="CR44" s="629">
        <v>3257508</v>
      </c>
      <c r="CS44" s="630"/>
      <c r="CT44" s="630"/>
      <c r="CU44" s="630"/>
      <c r="CV44" s="630"/>
      <c r="CW44" s="630"/>
      <c r="CX44" s="630"/>
      <c r="CY44" s="631"/>
      <c r="CZ44" s="634">
        <v>10.5</v>
      </c>
      <c r="DA44" s="635"/>
      <c r="DB44" s="635"/>
      <c r="DC44" s="647"/>
      <c r="DD44" s="638">
        <v>947358</v>
      </c>
      <c r="DE44" s="630"/>
      <c r="DF44" s="630"/>
      <c r="DG44" s="630"/>
      <c r="DH44" s="630"/>
      <c r="DI44" s="630"/>
      <c r="DJ44" s="630"/>
      <c r="DK44" s="631"/>
      <c r="DL44" s="720"/>
      <c r="DM44" s="721"/>
      <c r="DN44" s="721"/>
      <c r="DO44" s="721"/>
      <c r="DP44" s="721"/>
      <c r="DQ44" s="721"/>
      <c r="DR44" s="721"/>
      <c r="DS44" s="721"/>
      <c r="DT44" s="721"/>
      <c r="DU44" s="721"/>
      <c r="DV44" s="722"/>
      <c r="DW44" s="714"/>
      <c r="DX44" s="715"/>
      <c r="DY44" s="715"/>
      <c r="DZ44" s="715"/>
      <c r="EA44" s="715"/>
      <c r="EB44" s="715"/>
      <c r="EC44" s="716"/>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367</v>
      </c>
      <c r="CG45" s="627"/>
      <c r="CH45" s="627"/>
      <c r="CI45" s="627"/>
      <c r="CJ45" s="627"/>
      <c r="CK45" s="627"/>
      <c r="CL45" s="627"/>
      <c r="CM45" s="627"/>
      <c r="CN45" s="627"/>
      <c r="CO45" s="627"/>
      <c r="CP45" s="627"/>
      <c r="CQ45" s="628"/>
      <c r="CR45" s="629">
        <v>1107639</v>
      </c>
      <c r="CS45" s="663"/>
      <c r="CT45" s="663"/>
      <c r="CU45" s="663"/>
      <c r="CV45" s="663"/>
      <c r="CW45" s="663"/>
      <c r="CX45" s="663"/>
      <c r="CY45" s="664"/>
      <c r="CZ45" s="634">
        <v>3.6</v>
      </c>
      <c r="DA45" s="665"/>
      <c r="DB45" s="665"/>
      <c r="DC45" s="671"/>
      <c r="DD45" s="638">
        <v>168998</v>
      </c>
      <c r="DE45" s="663"/>
      <c r="DF45" s="663"/>
      <c r="DG45" s="663"/>
      <c r="DH45" s="663"/>
      <c r="DI45" s="663"/>
      <c r="DJ45" s="663"/>
      <c r="DK45" s="664"/>
      <c r="DL45" s="720"/>
      <c r="DM45" s="721"/>
      <c r="DN45" s="721"/>
      <c r="DO45" s="721"/>
      <c r="DP45" s="721"/>
      <c r="DQ45" s="721"/>
      <c r="DR45" s="721"/>
      <c r="DS45" s="721"/>
      <c r="DT45" s="721"/>
      <c r="DU45" s="721"/>
      <c r="DV45" s="722"/>
      <c r="DW45" s="714"/>
      <c r="DX45" s="715"/>
      <c r="DY45" s="715"/>
      <c r="DZ45" s="715"/>
      <c r="EA45" s="715"/>
      <c r="EB45" s="715"/>
      <c r="EC45" s="716"/>
    </row>
    <row r="46" spans="2:133" ht="11.25" customHeight="1" x14ac:dyDescent="0.15">
      <c r="B46" s="226" t="s">
        <v>368</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369</v>
      </c>
      <c r="CG46" s="627"/>
      <c r="CH46" s="627"/>
      <c r="CI46" s="627"/>
      <c r="CJ46" s="627"/>
      <c r="CK46" s="627"/>
      <c r="CL46" s="627"/>
      <c r="CM46" s="627"/>
      <c r="CN46" s="627"/>
      <c r="CO46" s="627"/>
      <c r="CP46" s="627"/>
      <c r="CQ46" s="628"/>
      <c r="CR46" s="629">
        <v>2029675</v>
      </c>
      <c r="CS46" s="630"/>
      <c r="CT46" s="630"/>
      <c r="CU46" s="630"/>
      <c r="CV46" s="630"/>
      <c r="CW46" s="630"/>
      <c r="CX46" s="630"/>
      <c r="CY46" s="631"/>
      <c r="CZ46" s="634">
        <v>6.5</v>
      </c>
      <c r="DA46" s="635"/>
      <c r="DB46" s="635"/>
      <c r="DC46" s="647"/>
      <c r="DD46" s="638">
        <v>740766</v>
      </c>
      <c r="DE46" s="630"/>
      <c r="DF46" s="630"/>
      <c r="DG46" s="630"/>
      <c r="DH46" s="630"/>
      <c r="DI46" s="630"/>
      <c r="DJ46" s="630"/>
      <c r="DK46" s="631"/>
      <c r="DL46" s="720"/>
      <c r="DM46" s="721"/>
      <c r="DN46" s="721"/>
      <c r="DO46" s="721"/>
      <c r="DP46" s="721"/>
      <c r="DQ46" s="721"/>
      <c r="DR46" s="721"/>
      <c r="DS46" s="721"/>
      <c r="DT46" s="721"/>
      <c r="DU46" s="721"/>
      <c r="DV46" s="722"/>
      <c r="DW46" s="714"/>
      <c r="DX46" s="715"/>
      <c r="DY46" s="715"/>
      <c r="DZ46" s="715"/>
      <c r="EA46" s="715"/>
      <c r="EB46" s="715"/>
      <c r="EC46" s="716"/>
    </row>
    <row r="47" spans="2:133" ht="11.25" customHeight="1" x14ac:dyDescent="0.15">
      <c r="B47" s="748" t="s">
        <v>370</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371</v>
      </c>
      <c r="CG47" s="627"/>
      <c r="CH47" s="627"/>
      <c r="CI47" s="627"/>
      <c r="CJ47" s="627"/>
      <c r="CK47" s="627"/>
      <c r="CL47" s="627"/>
      <c r="CM47" s="627"/>
      <c r="CN47" s="627"/>
      <c r="CO47" s="627"/>
      <c r="CP47" s="627"/>
      <c r="CQ47" s="628"/>
      <c r="CR47" s="629">
        <v>198566</v>
      </c>
      <c r="CS47" s="663"/>
      <c r="CT47" s="663"/>
      <c r="CU47" s="663"/>
      <c r="CV47" s="663"/>
      <c r="CW47" s="663"/>
      <c r="CX47" s="663"/>
      <c r="CY47" s="664"/>
      <c r="CZ47" s="634">
        <v>0.6</v>
      </c>
      <c r="DA47" s="665"/>
      <c r="DB47" s="665"/>
      <c r="DC47" s="671"/>
      <c r="DD47" s="638">
        <v>69079</v>
      </c>
      <c r="DE47" s="663"/>
      <c r="DF47" s="663"/>
      <c r="DG47" s="663"/>
      <c r="DH47" s="663"/>
      <c r="DI47" s="663"/>
      <c r="DJ47" s="663"/>
      <c r="DK47" s="664"/>
      <c r="DL47" s="720"/>
      <c r="DM47" s="721"/>
      <c r="DN47" s="721"/>
      <c r="DO47" s="721"/>
      <c r="DP47" s="721"/>
      <c r="DQ47" s="721"/>
      <c r="DR47" s="721"/>
      <c r="DS47" s="721"/>
      <c r="DT47" s="721"/>
      <c r="DU47" s="721"/>
      <c r="DV47" s="722"/>
      <c r="DW47" s="714"/>
      <c r="DX47" s="715"/>
      <c r="DY47" s="715"/>
      <c r="DZ47" s="715"/>
      <c r="EA47" s="715"/>
      <c r="EB47" s="715"/>
      <c r="EC47" s="716"/>
    </row>
    <row r="48" spans="2:133" x14ac:dyDescent="0.15">
      <c r="B48" s="747" t="s">
        <v>372</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373</v>
      </c>
      <c r="CG48" s="627"/>
      <c r="CH48" s="627"/>
      <c r="CI48" s="627"/>
      <c r="CJ48" s="627"/>
      <c r="CK48" s="627"/>
      <c r="CL48" s="627"/>
      <c r="CM48" s="627"/>
      <c r="CN48" s="627"/>
      <c r="CO48" s="627"/>
      <c r="CP48" s="627"/>
      <c r="CQ48" s="628"/>
      <c r="CR48" s="629" t="s">
        <v>241</v>
      </c>
      <c r="CS48" s="630"/>
      <c r="CT48" s="630"/>
      <c r="CU48" s="630"/>
      <c r="CV48" s="630"/>
      <c r="CW48" s="630"/>
      <c r="CX48" s="630"/>
      <c r="CY48" s="631"/>
      <c r="CZ48" s="634" t="s">
        <v>241</v>
      </c>
      <c r="DA48" s="635"/>
      <c r="DB48" s="635"/>
      <c r="DC48" s="647"/>
      <c r="DD48" s="638" t="s">
        <v>142</v>
      </c>
      <c r="DE48" s="630"/>
      <c r="DF48" s="630"/>
      <c r="DG48" s="630"/>
      <c r="DH48" s="630"/>
      <c r="DI48" s="630"/>
      <c r="DJ48" s="630"/>
      <c r="DK48" s="631"/>
      <c r="DL48" s="720"/>
      <c r="DM48" s="721"/>
      <c r="DN48" s="721"/>
      <c r="DO48" s="721"/>
      <c r="DP48" s="721"/>
      <c r="DQ48" s="721"/>
      <c r="DR48" s="721"/>
      <c r="DS48" s="721"/>
      <c r="DT48" s="721"/>
      <c r="DU48" s="721"/>
      <c r="DV48" s="722"/>
      <c r="DW48" s="714"/>
      <c r="DX48" s="715"/>
      <c r="DY48" s="715"/>
      <c r="DZ48" s="715"/>
      <c r="EA48" s="715"/>
      <c r="EB48" s="715"/>
      <c r="EC48" s="716"/>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374</v>
      </c>
      <c r="CE49" s="674"/>
      <c r="CF49" s="674"/>
      <c r="CG49" s="674"/>
      <c r="CH49" s="674"/>
      <c r="CI49" s="674"/>
      <c r="CJ49" s="674"/>
      <c r="CK49" s="674"/>
      <c r="CL49" s="674"/>
      <c r="CM49" s="674"/>
      <c r="CN49" s="674"/>
      <c r="CO49" s="674"/>
      <c r="CP49" s="674"/>
      <c r="CQ49" s="675"/>
      <c r="CR49" s="723">
        <v>31029216</v>
      </c>
      <c r="CS49" s="700"/>
      <c r="CT49" s="700"/>
      <c r="CU49" s="700"/>
      <c r="CV49" s="700"/>
      <c r="CW49" s="700"/>
      <c r="CX49" s="700"/>
      <c r="CY49" s="737"/>
      <c r="CZ49" s="728">
        <v>100</v>
      </c>
      <c r="DA49" s="738"/>
      <c r="DB49" s="738"/>
      <c r="DC49" s="739"/>
      <c r="DD49" s="740">
        <v>17743070</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UgZ+H5U2krwFr53FXOHocuZvCMYDKSiVOtUjz5ugcOK/6lZJsklIt4ub4jFkof3jHWHsk9N8ktIMlFZyRd2uOQ==" saltValue="uxaw5cKnZY85s/SFHLe6Z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749" t="s">
        <v>375</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376</v>
      </c>
      <c r="DK2" s="751"/>
      <c r="DL2" s="751"/>
      <c r="DM2" s="751"/>
      <c r="DN2" s="751"/>
      <c r="DO2" s="752"/>
      <c r="DP2" s="231"/>
      <c r="DQ2" s="750" t="s">
        <v>377</v>
      </c>
      <c r="DR2" s="751"/>
      <c r="DS2" s="751"/>
      <c r="DT2" s="751"/>
      <c r="DU2" s="751"/>
      <c r="DV2" s="751"/>
      <c r="DW2" s="751"/>
      <c r="DX2" s="751"/>
      <c r="DY2" s="751"/>
      <c r="DZ2" s="752"/>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753" t="s">
        <v>378</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379</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15">
      <c r="A5" s="755" t="s">
        <v>380</v>
      </c>
      <c r="B5" s="756"/>
      <c r="C5" s="756"/>
      <c r="D5" s="756"/>
      <c r="E5" s="756"/>
      <c r="F5" s="756"/>
      <c r="G5" s="756"/>
      <c r="H5" s="756"/>
      <c r="I5" s="756"/>
      <c r="J5" s="756"/>
      <c r="K5" s="756"/>
      <c r="L5" s="756"/>
      <c r="M5" s="756"/>
      <c r="N5" s="756"/>
      <c r="O5" s="756"/>
      <c r="P5" s="757"/>
      <c r="Q5" s="761" t="s">
        <v>381</v>
      </c>
      <c r="R5" s="762"/>
      <c r="S5" s="762"/>
      <c r="T5" s="762"/>
      <c r="U5" s="763"/>
      <c r="V5" s="761" t="s">
        <v>382</v>
      </c>
      <c r="W5" s="762"/>
      <c r="X5" s="762"/>
      <c r="Y5" s="762"/>
      <c r="Z5" s="763"/>
      <c r="AA5" s="761" t="s">
        <v>383</v>
      </c>
      <c r="AB5" s="762"/>
      <c r="AC5" s="762"/>
      <c r="AD5" s="762"/>
      <c r="AE5" s="762"/>
      <c r="AF5" s="767" t="s">
        <v>384</v>
      </c>
      <c r="AG5" s="762"/>
      <c r="AH5" s="762"/>
      <c r="AI5" s="762"/>
      <c r="AJ5" s="768"/>
      <c r="AK5" s="762" t="s">
        <v>385</v>
      </c>
      <c r="AL5" s="762"/>
      <c r="AM5" s="762"/>
      <c r="AN5" s="762"/>
      <c r="AO5" s="763"/>
      <c r="AP5" s="761" t="s">
        <v>386</v>
      </c>
      <c r="AQ5" s="762"/>
      <c r="AR5" s="762"/>
      <c r="AS5" s="762"/>
      <c r="AT5" s="763"/>
      <c r="AU5" s="761" t="s">
        <v>387</v>
      </c>
      <c r="AV5" s="762"/>
      <c r="AW5" s="762"/>
      <c r="AX5" s="762"/>
      <c r="AY5" s="768"/>
      <c r="AZ5" s="235"/>
      <c r="BA5" s="235"/>
      <c r="BB5" s="235"/>
      <c r="BC5" s="235"/>
      <c r="BD5" s="235"/>
      <c r="BE5" s="236"/>
      <c r="BF5" s="236"/>
      <c r="BG5" s="236"/>
      <c r="BH5" s="236"/>
      <c r="BI5" s="236"/>
      <c r="BJ5" s="236"/>
      <c r="BK5" s="236"/>
      <c r="BL5" s="236"/>
      <c r="BM5" s="236"/>
      <c r="BN5" s="236"/>
      <c r="BO5" s="236"/>
      <c r="BP5" s="236"/>
      <c r="BQ5" s="755" t="s">
        <v>388</v>
      </c>
      <c r="BR5" s="756"/>
      <c r="BS5" s="756"/>
      <c r="BT5" s="756"/>
      <c r="BU5" s="756"/>
      <c r="BV5" s="756"/>
      <c r="BW5" s="756"/>
      <c r="BX5" s="756"/>
      <c r="BY5" s="756"/>
      <c r="BZ5" s="756"/>
      <c r="CA5" s="756"/>
      <c r="CB5" s="756"/>
      <c r="CC5" s="756"/>
      <c r="CD5" s="756"/>
      <c r="CE5" s="756"/>
      <c r="CF5" s="756"/>
      <c r="CG5" s="757"/>
      <c r="CH5" s="761" t="s">
        <v>389</v>
      </c>
      <c r="CI5" s="762"/>
      <c r="CJ5" s="762"/>
      <c r="CK5" s="762"/>
      <c r="CL5" s="763"/>
      <c r="CM5" s="761" t="s">
        <v>390</v>
      </c>
      <c r="CN5" s="762"/>
      <c r="CO5" s="762"/>
      <c r="CP5" s="762"/>
      <c r="CQ5" s="763"/>
      <c r="CR5" s="761" t="s">
        <v>391</v>
      </c>
      <c r="CS5" s="762"/>
      <c r="CT5" s="762"/>
      <c r="CU5" s="762"/>
      <c r="CV5" s="763"/>
      <c r="CW5" s="761" t="s">
        <v>392</v>
      </c>
      <c r="CX5" s="762"/>
      <c r="CY5" s="762"/>
      <c r="CZ5" s="762"/>
      <c r="DA5" s="763"/>
      <c r="DB5" s="761" t="s">
        <v>393</v>
      </c>
      <c r="DC5" s="762"/>
      <c r="DD5" s="762"/>
      <c r="DE5" s="762"/>
      <c r="DF5" s="763"/>
      <c r="DG5" s="791" t="s">
        <v>394</v>
      </c>
      <c r="DH5" s="792"/>
      <c r="DI5" s="792"/>
      <c r="DJ5" s="792"/>
      <c r="DK5" s="793"/>
      <c r="DL5" s="791" t="s">
        <v>395</v>
      </c>
      <c r="DM5" s="792"/>
      <c r="DN5" s="792"/>
      <c r="DO5" s="792"/>
      <c r="DP5" s="793"/>
      <c r="DQ5" s="761" t="s">
        <v>396</v>
      </c>
      <c r="DR5" s="762"/>
      <c r="DS5" s="762"/>
      <c r="DT5" s="762"/>
      <c r="DU5" s="763"/>
      <c r="DV5" s="761" t="s">
        <v>387</v>
      </c>
      <c r="DW5" s="762"/>
      <c r="DX5" s="762"/>
      <c r="DY5" s="762"/>
      <c r="DZ5" s="768"/>
      <c r="EA5" s="237"/>
    </row>
    <row r="6" spans="1:131" s="238" customFormat="1" ht="26.25" customHeight="1" thickBot="1" x14ac:dyDescent="0.2">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15">
      <c r="A7" s="239">
        <v>1</v>
      </c>
      <c r="B7" s="777" t="s">
        <v>397</v>
      </c>
      <c r="C7" s="778"/>
      <c r="D7" s="778"/>
      <c r="E7" s="778"/>
      <c r="F7" s="778"/>
      <c r="G7" s="778"/>
      <c r="H7" s="778"/>
      <c r="I7" s="778"/>
      <c r="J7" s="778"/>
      <c r="K7" s="778"/>
      <c r="L7" s="778"/>
      <c r="M7" s="778"/>
      <c r="N7" s="778"/>
      <c r="O7" s="778"/>
      <c r="P7" s="779"/>
      <c r="Q7" s="780">
        <v>32114</v>
      </c>
      <c r="R7" s="781"/>
      <c r="S7" s="781"/>
      <c r="T7" s="781"/>
      <c r="U7" s="781"/>
      <c r="V7" s="781">
        <v>31038</v>
      </c>
      <c r="W7" s="781"/>
      <c r="X7" s="781"/>
      <c r="Y7" s="781"/>
      <c r="Z7" s="781"/>
      <c r="AA7" s="781">
        <v>1077</v>
      </c>
      <c r="AB7" s="781"/>
      <c r="AC7" s="781"/>
      <c r="AD7" s="781"/>
      <c r="AE7" s="782"/>
      <c r="AF7" s="783">
        <v>699</v>
      </c>
      <c r="AG7" s="784"/>
      <c r="AH7" s="784"/>
      <c r="AI7" s="784"/>
      <c r="AJ7" s="785"/>
      <c r="AK7" s="786">
        <v>2411</v>
      </c>
      <c r="AL7" s="787"/>
      <c r="AM7" s="787"/>
      <c r="AN7" s="787"/>
      <c r="AO7" s="787"/>
      <c r="AP7" s="787">
        <v>32135</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t="s">
        <v>599</v>
      </c>
      <c r="BT7" s="775"/>
      <c r="BU7" s="775"/>
      <c r="BV7" s="775"/>
      <c r="BW7" s="775"/>
      <c r="BX7" s="775"/>
      <c r="BY7" s="775"/>
      <c r="BZ7" s="775"/>
      <c r="CA7" s="775"/>
      <c r="CB7" s="775"/>
      <c r="CC7" s="775"/>
      <c r="CD7" s="775"/>
      <c r="CE7" s="775"/>
      <c r="CF7" s="775"/>
      <c r="CG7" s="790"/>
      <c r="CH7" s="771">
        <v>2</v>
      </c>
      <c r="CI7" s="772"/>
      <c r="CJ7" s="772"/>
      <c r="CK7" s="772"/>
      <c r="CL7" s="773"/>
      <c r="CM7" s="771">
        <v>99</v>
      </c>
      <c r="CN7" s="772"/>
      <c r="CO7" s="772"/>
      <c r="CP7" s="772"/>
      <c r="CQ7" s="773"/>
      <c r="CR7" s="771">
        <v>1</v>
      </c>
      <c r="CS7" s="772"/>
      <c r="CT7" s="772"/>
      <c r="CU7" s="772"/>
      <c r="CV7" s="773"/>
      <c r="CW7" s="771" t="s">
        <v>592</v>
      </c>
      <c r="CX7" s="772"/>
      <c r="CY7" s="772"/>
      <c r="CZ7" s="772"/>
      <c r="DA7" s="773"/>
      <c r="DB7" s="771" t="s">
        <v>592</v>
      </c>
      <c r="DC7" s="772"/>
      <c r="DD7" s="772"/>
      <c r="DE7" s="772"/>
      <c r="DF7" s="773"/>
      <c r="DG7" s="771" t="s">
        <v>592</v>
      </c>
      <c r="DH7" s="772"/>
      <c r="DI7" s="772"/>
      <c r="DJ7" s="772"/>
      <c r="DK7" s="773"/>
      <c r="DL7" s="771" t="s">
        <v>592</v>
      </c>
      <c r="DM7" s="772"/>
      <c r="DN7" s="772"/>
      <c r="DO7" s="772"/>
      <c r="DP7" s="773"/>
      <c r="DQ7" s="771" t="s">
        <v>592</v>
      </c>
      <c r="DR7" s="772"/>
      <c r="DS7" s="772"/>
      <c r="DT7" s="772"/>
      <c r="DU7" s="773"/>
      <c r="DV7" s="774"/>
      <c r="DW7" s="775"/>
      <c r="DX7" s="775"/>
      <c r="DY7" s="775"/>
      <c r="DZ7" s="776"/>
      <c r="EA7" s="237"/>
    </row>
    <row r="8" spans="1:131" s="238" customFormat="1" ht="26.25" customHeight="1" x14ac:dyDescent="0.15">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t="s">
        <v>600</v>
      </c>
      <c r="BT8" s="802"/>
      <c r="BU8" s="802"/>
      <c r="BV8" s="802"/>
      <c r="BW8" s="802"/>
      <c r="BX8" s="802"/>
      <c r="BY8" s="802"/>
      <c r="BZ8" s="802"/>
      <c r="CA8" s="802"/>
      <c r="CB8" s="802"/>
      <c r="CC8" s="802"/>
      <c r="CD8" s="802"/>
      <c r="CE8" s="802"/>
      <c r="CF8" s="802"/>
      <c r="CG8" s="803"/>
      <c r="CH8" s="804">
        <v>2</v>
      </c>
      <c r="CI8" s="805"/>
      <c r="CJ8" s="805"/>
      <c r="CK8" s="805"/>
      <c r="CL8" s="806"/>
      <c r="CM8" s="804">
        <v>57</v>
      </c>
      <c r="CN8" s="805"/>
      <c r="CO8" s="805"/>
      <c r="CP8" s="805"/>
      <c r="CQ8" s="806"/>
      <c r="CR8" s="804">
        <v>5</v>
      </c>
      <c r="CS8" s="805"/>
      <c r="CT8" s="805"/>
      <c r="CU8" s="805"/>
      <c r="CV8" s="806"/>
      <c r="CW8" s="804" t="s">
        <v>592</v>
      </c>
      <c r="CX8" s="805"/>
      <c r="CY8" s="805"/>
      <c r="CZ8" s="805"/>
      <c r="DA8" s="806"/>
      <c r="DB8" s="804" t="s">
        <v>592</v>
      </c>
      <c r="DC8" s="805"/>
      <c r="DD8" s="805"/>
      <c r="DE8" s="805"/>
      <c r="DF8" s="806"/>
      <c r="DG8" s="804" t="s">
        <v>592</v>
      </c>
      <c r="DH8" s="805"/>
      <c r="DI8" s="805"/>
      <c r="DJ8" s="805"/>
      <c r="DK8" s="806"/>
      <c r="DL8" s="804" t="s">
        <v>592</v>
      </c>
      <c r="DM8" s="805"/>
      <c r="DN8" s="805"/>
      <c r="DO8" s="805"/>
      <c r="DP8" s="806"/>
      <c r="DQ8" s="804" t="s">
        <v>592</v>
      </c>
      <c r="DR8" s="805"/>
      <c r="DS8" s="805"/>
      <c r="DT8" s="805"/>
      <c r="DU8" s="806"/>
      <c r="DV8" s="801"/>
      <c r="DW8" s="802"/>
      <c r="DX8" s="802"/>
      <c r="DY8" s="802"/>
      <c r="DZ8" s="807"/>
      <c r="EA8" s="237"/>
    </row>
    <row r="9" spans="1:131" s="238" customFormat="1" ht="26.25" customHeight="1" x14ac:dyDescent="0.15">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t="s">
        <v>601</v>
      </c>
      <c r="BT9" s="802"/>
      <c r="BU9" s="802"/>
      <c r="BV9" s="802"/>
      <c r="BW9" s="802"/>
      <c r="BX9" s="802"/>
      <c r="BY9" s="802"/>
      <c r="BZ9" s="802"/>
      <c r="CA9" s="802"/>
      <c r="CB9" s="802"/>
      <c r="CC9" s="802"/>
      <c r="CD9" s="802"/>
      <c r="CE9" s="802"/>
      <c r="CF9" s="802"/>
      <c r="CG9" s="803"/>
      <c r="CH9" s="804">
        <v>2</v>
      </c>
      <c r="CI9" s="805"/>
      <c r="CJ9" s="805"/>
      <c r="CK9" s="805"/>
      <c r="CL9" s="806"/>
      <c r="CM9" s="804">
        <v>80</v>
      </c>
      <c r="CN9" s="805"/>
      <c r="CO9" s="805"/>
      <c r="CP9" s="805"/>
      <c r="CQ9" s="806"/>
      <c r="CR9" s="804">
        <v>50</v>
      </c>
      <c r="CS9" s="805"/>
      <c r="CT9" s="805"/>
      <c r="CU9" s="805"/>
      <c r="CV9" s="806"/>
      <c r="CW9" s="804" t="s">
        <v>592</v>
      </c>
      <c r="CX9" s="805"/>
      <c r="CY9" s="805"/>
      <c r="CZ9" s="805"/>
      <c r="DA9" s="806"/>
      <c r="DB9" s="804" t="s">
        <v>592</v>
      </c>
      <c r="DC9" s="805"/>
      <c r="DD9" s="805"/>
      <c r="DE9" s="805"/>
      <c r="DF9" s="806"/>
      <c r="DG9" s="804" t="s">
        <v>592</v>
      </c>
      <c r="DH9" s="805"/>
      <c r="DI9" s="805"/>
      <c r="DJ9" s="805"/>
      <c r="DK9" s="806"/>
      <c r="DL9" s="804" t="s">
        <v>592</v>
      </c>
      <c r="DM9" s="805"/>
      <c r="DN9" s="805"/>
      <c r="DO9" s="805"/>
      <c r="DP9" s="806"/>
      <c r="DQ9" s="804" t="s">
        <v>592</v>
      </c>
      <c r="DR9" s="805"/>
      <c r="DS9" s="805"/>
      <c r="DT9" s="805"/>
      <c r="DU9" s="806"/>
      <c r="DV9" s="801"/>
      <c r="DW9" s="802"/>
      <c r="DX9" s="802"/>
      <c r="DY9" s="802"/>
      <c r="DZ9" s="807"/>
      <c r="EA9" s="237"/>
    </row>
    <row r="10" spans="1:131" s="238" customFormat="1" ht="26.25" customHeight="1" x14ac:dyDescent="0.15">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t="s">
        <v>602</v>
      </c>
      <c r="BT10" s="802"/>
      <c r="BU10" s="802"/>
      <c r="BV10" s="802"/>
      <c r="BW10" s="802"/>
      <c r="BX10" s="802"/>
      <c r="BY10" s="802"/>
      <c r="BZ10" s="802"/>
      <c r="CA10" s="802"/>
      <c r="CB10" s="802"/>
      <c r="CC10" s="802"/>
      <c r="CD10" s="802"/>
      <c r="CE10" s="802"/>
      <c r="CF10" s="802"/>
      <c r="CG10" s="803"/>
      <c r="CH10" s="804">
        <v>-2</v>
      </c>
      <c r="CI10" s="805"/>
      <c r="CJ10" s="805"/>
      <c r="CK10" s="805"/>
      <c r="CL10" s="806"/>
      <c r="CM10" s="804">
        <v>125</v>
      </c>
      <c r="CN10" s="805"/>
      <c r="CO10" s="805"/>
      <c r="CP10" s="805"/>
      <c r="CQ10" s="806"/>
      <c r="CR10" s="804">
        <v>68</v>
      </c>
      <c r="CS10" s="805"/>
      <c r="CT10" s="805"/>
      <c r="CU10" s="805"/>
      <c r="CV10" s="806"/>
      <c r="CW10" s="804" t="s">
        <v>592</v>
      </c>
      <c r="CX10" s="805"/>
      <c r="CY10" s="805"/>
      <c r="CZ10" s="805"/>
      <c r="DA10" s="806"/>
      <c r="DB10" s="804" t="s">
        <v>592</v>
      </c>
      <c r="DC10" s="805"/>
      <c r="DD10" s="805"/>
      <c r="DE10" s="805"/>
      <c r="DF10" s="806"/>
      <c r="DG10" s="804" t="s">
        <v>592</v>
      </c>
      <c r="DH10" s="805"/>
      <c r="DI10" s="805"/>
      <c r="DJ10" s="805"/>
      <c r="DK10" s="806"/>
      <c r="DL10" s="804" t="s">
        <v>592</v>
      </c>
      <c r="DM10" s="805"/>
      <c r="DN10" s="805"/>
      <c r="DO10" s="805"/>
      <c r="DP10" s="806"/>
      <c r="DQ10" s="804" t="s">
        <v>592</v>
      </c>
      <c r="DR10" s="805"/>
      <c r="DS10" s="805"/>
      <c r="DT10" s="805"/>
      <c r="DU10" s="806"/>
      <c r="DV10" s="801"/>
      <c r="DW10" s="802"/>
      <c r="DX10" s="802"/>
      <c r="DY10" s="802"/>
      <c r="DZ10" s="807"/>
      <c r="EA10" s="237"/>
    </row>
    <row r="11" spans="1:131" s="238" customFormat="1" ht="26.25" customHeight="1" x14ac:dyDescent="0.15">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t="s">
        <v>603</v>
      </c>
      <c r="BT11" s="802"/>
      <c r="BU11" s="802"/>
      <c r="BV11" s="802"/>
      <c r="BW11" s="802"/>
      <c r="BX11" s="802"/>
      <c r="BY11" s="802"/>
      <c r="BZ11" s="802"/>
      <c r="CA11" s="802"/>
      <c r="CB11" s="802"/>
      <c r="CC11" s="802"/>
      <c r="CD11" s="802"/>
      <c r="CE11" s="802"/>
      <c r="CF11" s="802"/>
      <c r="CG11" s="803"/>
      <c r="CH11" s="804">
        <v>-26</v>
      </c>
      <c r="CI11" s="805"/>
      <c r="CJ11" s="805"/>
      <c r="CK11" s="805"/>
      <c r="CL11" s="806"/>
      <c r="CM11" s="804">
        <v>274</v>
      </c>
      <c r="CN11" s="805"/>
      <c r="CO11" s="805"/>
      <c r="CP11" s="805"/>
      <c r="CQ11" s="806"/>
      <c r="CR11" s="804">
        <v>65</v>
      </c>
      <c r="CS11" s="805"/>
      <c r="CT11" s="805"/>
      <c r="CU11" s="805"/>
      <c r="CV11" s="806"/>
      <c r="CW11" s="804" t="s">
        <v>592</v>
      </c>
      <c r="CX11" s="805"/>
      <c r="CY11" s="805"/>
      <c r="CZ11" s="805"/>
      <c r="DA11" s="806"/>
      <c r="DB11" s="804" t="s">
        <v>592</v>
      </c>
      <c r="DC11" s="805"/>
      <c r="DD11" s="805"/>
      <c r="DE11" s="805"/>
      <c r="DF11" s="806"/>
      <c r="DG11" s="804" t="s">
        <v>592</v>
      </c>
      <c r="DH11" s="805"/>
      <c r="DI11" s="805"/>
      <c r="DJ11" s="805"/>
      <c r="DK11" s="806"/>
      <c r="DL11" s="804" t="s">
        <v>592</v>
      </c>
      <c r="DM11" s="805"/>
      <c r="DN11" s="805"/>
      <c r="DO11" s="805"/>
      <c r="DP11" s="806"/>
      <c r="DQ11" s="804" t="s">
        <v>592</v>
      </c>
      <c r="DR11" s="805"/>
      <c r="DS11" s="805"/>
      <c r="DT11" s="805"/>
      <c r="DU11" s="806"/>
      <c r="DV11" s="801"/>
      <c r="DW11" s="802"/>
      <c r="DX11" s="802"/>
      <c r="DY11" s="802"/>
      <c r="DZ11" s="807"/>
      <c r="EA11" s="237"/>
    </row>
    <row r="12" spans="1:131" s="238" customFormat="1" ht="26.25" customHeight="1" x14ac:dyDescent="0.15">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t="s">
        <v>604</v>
      </c>
      <c r="BT12" s="802"/>
      <c r="BU12" s="802"/>
      <c r="BV12" s="802"/>
      <c r="BW12" s="802"/>
      <c r="BX12" s="802"/>
      <c r="BY12" s="802"/>
      <c r="BZ12" s="802"/>
      <c r="CA12" s="802"/>
      <c r="CB12" s="802"/>
      <c r="CC12" s="802"/>
      <c r="CD12" s="802"/>
      <c r="CE12" s="802"/>
      <c r="CF12" s="802"/>
      <c r="CG12" s="803"/>
      <c r="CH12" s="804">
        <v>2</v>
      </c>
      <c r="CI12" s="805"/>
      <c r="CJ12" s="805"/>
      <c r="CK12" s="805"/>
      <c r="CL12" s="806"/>
      <c r="CM12" s="804">
        <v>109</v>
      </c>
      <c r="CN12" s="805"/>
      <c r="CO12" s="805"/>
      <c r="CP12" s="805"/>
      <c r="CQ12" s="806"/>
      <c r="CR12" s="804">
        <v>80</v>
      </c>
      <c r="CS12" s="805"/>
      <c r="CT12" s="805"/>
      <c r="CU12" s="805"/>
      <c r="CV12" s="806"/>
      <c r="CW12" s="804" t="s">
        <v>592</v>
      </c>
      <c r="CX12" s="805"/>
      <c r="CY12" s="805"/>
      <c r="CZ12" s="805"/>
      <c r="DA12" s="806"/>
      <c r="DB12" s="804" t="s">
        <v>592</v>
      </c>
      <c r="DC12" s="805"/>
      <c r="DD12" s="805"/>
      <c r="DE12" s="805"/>
      <c r="DF12" s="806"/>
      <c r="DG12" s="804" t="s">
        <v>592</v>
      </c>
      <c r="DH12" s="805"/>
      <c r="DI12" s="805"/>
      <c r="DJ12" s="805"/>
      <c r="DK12" s="806"/>
      <c r="DL12" s="804" t="s">
        <v>592</v>
      </c>
      <c r="DM12" s="805"/>
      <c r="DN12" s="805"/>
      <c r="DO12" s="805"/>
      <c r="DP12" s="806"/>
      <c r="DQ12" s="804" t="s">
        <v>592</v>
      </c>
      <c r="DR12" s="805"/>
      <c r="DS12" s="805"/>
      <c r="DT12" s="805"/>
      <c r="DU12" s="806"/>
      <c r="DV12" s="801"/>
      <c r="DW12" s="802"/>
      <c r="DX12" s="802"/>
      <c r="DY12" s="802"/>
      <c r="DZ12" s="807"/>
      <c r="EA12" s="237"/>
    </row>
    <row r="13" spans="1:131" s="238" customFormat="1" ht="26.25" customHeight="1" x14ac:dyDescent="0.15">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t="s">
        <v>605</v>
      </c>
      <c r="BT13" s="802"/>
      <c r="BU13" s="802"/>
      <c r="BV13" s="802"/>
      <c r="BW13" s="802"/>
      <c r="BX13" s="802"/>
      <c r="BY13" s="802"/>
      <c r="BZ13" s="802"/>
      <c r="CA13" s="802"/>
      <c r="CB13" s="802"/>
      <c r="CC13" s="802"/>
      <c r="CD13" s="802"/>
      <c r="CE13" s="802"/>
      <c r="CF13" s="802"/>
      <c r="CG13" s="803"/>
      <c r="CH13" s="804">
        <v>-4</v>
      </c>
      <c r="CI13" s="805"/>
      <c r="CJ13" s="805"/>
      <c r="CK13" s="805"/>
      <c r="CL13" s="806"/>
      <c r="CM13" s="804">
        <v>113</v>
      </c>
      <c r="CN13" s="805"/>
      <c r="CO13" s="805"/>
      <c r="CP13" s="805"/>
      <c r="CQ13" s="806"/>
      <c r="CR13" s="804">
        <v>15</v>
      </c>
      <c r="CS13" s="805"/>
      <c r="CT13" s="805"/>
      <c r="CU13" s="805"/>
      <c r="CV13" s="806"/>
      <c r="CW13" s="804" t="s">
        <v>592</v>
      </c>
      <c r="CX13" s="805"/>
      <c r="CY13" s="805"/>
      <c r="CZ13" s="805"/>
      <c r="DA13" s="806"/>
      <c r="DB13" s="804" t="s">
        <v>592</v>
      </c>
      <c r="DC13" s="805"/>
      <c r="DD13" s="805"/>
      <c r="DE13" s="805"/>
      <c r="DF13" s="806"/>
      <c r="DG13" s="804" t="s">
        <v>592</v>
      </c>
      <c r="DH13" s="805"/>
      <c r="DI13" s="805"/>
      <c r="DJ13" s="805"/>
      <c r="DK13" s="806"/>
      <c r="DL13" s="804" t="s">
        <v>592</v>
      </c>
      <c r="DM13" s="805"/>
      <c r="DN13" s="805"/>
      <c r="DO13" s="805"/>
      <c r="DP13" s="806"/>
      <c r="DQ13" s="804" t="s">
        <v>592</v>
      </c>
      <c r="DR13" s="805"/>
      <c r="DS13" s="805"/>
      <c r="DT13" s="805"/>
      <c r="DU13" s="806"/>
      <c r="DV13" s="801"/>
      <c r="DW13" s="802"/>
      <c r="DX13" s="802"/>
      <c r="DY13" s="802"/>
      <c r="DZ13" s="807"/>
      <c r="EA13" s="237"/>
    </row>
    <row r="14" spans="1:131" s="238" customFormat="1" ht="26.25" customHeight="1" x14ac:dyDescent="0.15">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t="s">
        <v>606</v>
      </c>
      <c r="BT14" s="802"/>
      <c r="BU14" s="802"/>
      <c r="BV14" s="802"/>
      <c r="BW14" s="802"/>
      <c r="BX14" s="802"/>
      <c r="BY14" s="802"/>
      <c r="BZ14" s="802"/>
      <c r="CA14" s="802"/>
      <c r="CB14" s="802"/>
      <c r="CC14" s="802"/>
      <c r="CD14" s="802"/>
      <c r="CE14" s="802"/>
      <c r="CF14" s="802"/>
      <c r="CG14" s="803"/>
      <c r="CH14" s="804">
        <v>3</v>
      </c>
      <c r="CI14" s="805"/>
      <c r="CJ14" s="805"/>
      <c r="CK14" s="805"/>
      <c r="CL14" s="806"/>
      <c r="CM14" s="804">
        <v>108</v>
      </c>
      <c r="CN14" s="805"/>
      <c r="CO14" s="805"/>
      <c r="CP14" s="805"/>
      <c r="CQ14" s="806"/>
      <c r="CR14" s="804">
        <v>8</v>
      </c>
      <c r="CS14" s="805"/>
      <c r="CT14" s="805"/>
      <c r="CU14" s="805"/>
      <c r="CV14" s="806"/>
      <c r="CW14" s="804" t="s">
        <v>592</v>
      </c>
      <c r="CX14" s="805"/>
      <c r="CY14" s="805"/>
      <c r="CZ14" s="805"/>
      <c r="DA14" s="806"/>
      <c r="DB14" s="804" t="s">
        <v>592</v>
      </c>
      <c r="DC14" s="805"/>
      <c r="DD14" s="805"/>
      <c r="DE14" s="805"/>
      <c r="DF14" s="806"/>
      <c r="DG14" s="804" t="s">
        <v>592</v>
      </c>
      <c r="DH14" s="805"/>
      <c r="DI14" s="805"/>
      <c r="DJ14" s="805"/>
      <c r="DK14" s="806"/>
      <c r="DL14" s="804" t="s">
        <v>592</v>
      </c>
      <c r="DM14" s="805"/>
      <c r="DN14" s="805"/>
      <c r="DO14" s="805"/>
      <c r="DP14" s="806"/>
      <c r="DQ14" s="804" t="s">
        <v>592</v>
      </c>
      <c r="DR14" s="805"/>
      <c r="DS14" s="805"/>
      <c r="DT14" s="805"/>
      <c r="DU14" s="806"/>
      <c r="DV14" s="801"/>
      <c r="DW14" s="802"/>
      <c r="DX14" s="802"/>
      <c r="DY14" s="802"/>
      <c r="DZ14" s="807"/>
      <c r="EA14" s="237"/>
    </row>
    <row r="15" spans="1:131" s="238" customFormat="1" ht="26.25" customHeight="1" x14ac:dyDescent="0.15">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15">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15">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15">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15">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15">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15">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398</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
      <c r="A23" s="243" t="s">
        <v>399</v>
      </c>
      <c r="B23" s="817" t="s">
        <v>400</v>
      </c>
      <c r="C23" s="818"/>
      <c r="D23" s="818"/>
      <c r="E23" s="818"/>
      <c r="F23" s="818"/>
      <c r="G23" s="818"/>
      <c r="H23" s="818"/>
      <c r="I23" s="818"/>
      <c r="J23" s="818"/>
      <c r="K23" s="818"/>
      <c r="L23" s="818"/>
      <c r="M23" s="818"/>
      <c r="N23" s="818"/>
      <c r="O23" s="818"/>
      <c r="P23" s="819"/>
      <c r="Q23" s="820">
        <v>32114</v>
      </c>
      <c r="R23" s="821"/>
      <c r="S23" s="821"/>
      <c r="T23" s="821"/>
      <c r="U23" s="821"/>
      <c r="V23" s="821">
        <v>31038</v>
      </c>
      <c r="W23" s="821"/>
      <c r="X23" s="821"/>
      <c r="Y23" s="821"/>
      <c r="Z23" s="821"/>
      <c r="AA23" s="821">
        <v>1077</v>
      </c>
      <c r="AB23" s="821"/>
      <c r="AC23" s="821"/>
      <c r="AD23" s="821"/>
      <c r="AE23" s="822"/>
      <c r="AF23" s="823">
        <v>699</v>
      </c>
      <c r="AG23" s="821"/>
      <c r="AH23" s="821"/>
      <c r="AI23" s="821"/>
      <c r="AJ23" s="824"/>
      <c r="AK23" s="825"/>
      <c r="AL23" s="826"/>
      <c r="AM23" s="826"/>
      <c r="AN23" s="826"/>
      <c r="AO23" s="826"/>
      <c r="AP23" s="821">
        <v>32135</v>
      </c>
      <c r="AQ23" s="821"/>
      <c r="AR23" s="821"/>
      <c r="AS23" s="821"/>
      <c r="AT23" s="821"/>
      <c r="AU23" s="837"/>
      <c r="AV23" s="837"/>
      <c r="AW23" s="837"/>
      <c r="AX23" s="837"/>
      <c r="AY23" s="838"/>
      <c r="AZ23" s="839" t="s">
        <v>142</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15">
      <c r="A24" s="836" t="s">
        <v>401</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
      <c r="A25" s="753" t="s">
        <v>402</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15">
      <c r="A26" s="755" t="s">
        <v>380</v>
      </c>
      <c r="B26" s="756"/>
      <c r="C26" s="756"/>
      <c r="D26" s="756"/>
      <c r="E26" s="756"/>
      <c r="F26" s="756"/>
      <c r="G26" s="756"/>
      <c r="H26" s="756"/>
      <c r="I26" s="756"/>
      <c r="J26" s="756"/>
      <c r="K26" s="756"/>
      <c r="L26" s="756"/>
      <c r="M26" s="756"/>
      <c r="N26" s="756"/>
      <c r="O26" s="756"/>
      <c r="P26" s="757"/>
      <c r="Q26" s="761" t="s">
        <v>403</v>
      </c>
      <c r="R26" s="762"/>
      <c r="S26" s="762"/>
      <c r="T26" s="762"/>
      <c r="U26" s="763"/>
      <c r="V26" s="761" t="s">
        <v>404</v>
      </c>
      <c r="W26" s="762"/>
      <c r="X26" s="762"/>
      <c r="Y26" s="762"/>
      <c r="Z26" s="763"/>
      <c r="AA26" s="761" t="s">
        <v>405</v>
      </c>
      <c r="AB26" s="762"/>
      <c r="AC26" s="762"/>
      <c r="AD26" s="762"/>
      <c r="AE26" s="762"/>
      <c r="AF26" s="842" t="s">
        <v>406</v>
      </c>
      <c r="AG26" s="843"/>
      <c r="AH26" s="843"/>
      <c r="AI26" s="843"/>
      <c r="AJ26" s="844"/>
      <c r="AK26" s="762" t="s">
        <v>407</v>
      </c>
      <c r="AL26" s="762"/>
      <c r="AM26" s="762"/>
      <c r="AN26" s="762"/>
      <c r="AO26" s="763"/>
      <c r="AP26" s="761" t="s">
        <v>408</v>
      </c>
      <c r="AQ26" s="762"/>
      <c r="AR26" s="762"/>
      <c r="AS26" s="762"/>
      <c r="AT26" s="763"/>
      <c r="AU26" s="761" t="s">
        <v>409</v>
      </c>
      <c r="AV26" s="762"/>
      <c r="AW26" s="762"/>
      <c r="AX26" s="762"/>
      <c r="AY26" s="763"/>
      <c r="AZ26" s="761" t="s">
        <v>410</v>
      </c>
      <c r="BA26" s="762"/>
      <c r="BB26" s="762"/>
      <c r="BC26" s="762"/>
      <c r="BD26" s="763"/>
      <c r="BE26" s="761" t="s">
        <v>387</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15">
      <c r="A28" s="245">
        <v>1</v>
      </c>
      <c r="B28" s="777" t="s">
        <v>411</v>
      </c>
      <c r="C28" s="778"/>
      <c r="D28" s="778"/>
      <c r="E28" s="778"/>
      <c r="F28" s="778"/>
      <c r="G28" s="778"/>
      <c r="H28" s="778"/>
      <c r="I28" s="778"/>
      <c r="J28" s="778"/>
      <c r="K28" s="778"/>
      <c r="L28" s="778"/>
      <c r="M28" s="778"/>
      <c r="N28" s="778"/>
      <c r="O28" s="778"/>
      <c r="P28" s="779"/>
      <c r="Q28" s="850">
        <v>6574</v>
      </c>
      <c r="R28" s="851"/>
      <c r="S28" s="851"/>
      <c r="T28" s="851"/>
      <c r="U28" s="851"/>
      <c r="V28" s="851">
        <v>6568</v>
      </c>
      <c r="W28" s="851"/>
      <c r="X28" s="851"/>
      <c r="Y28" s="851"/>
      <c r="Z28" s="851"/>
      <c r="AA28" s="851">
        <v>6</v>
      </c>
      <c r="AB28" s="851"/>
      <c r="AC28" s="851"/>
      <c r="AD28" s="851"/>
      <c r="AE28" s="852"/>
      <c r="AF28" s="853">
        <v>6</v>
      </c>
      <c r="AG28" s="851"/>
      <c r="AH28" s="851"/>
      <c r="AI28" s="851"/>
      <c r="AJ28" s="854"/>
      <c r="AK28" s="855">
        <v>578</v>
      </c>
      <c r="AL28" s="856"/>
      <c r="AM28" s="856"/>
      <c r="AN28" s="856"/>
      <c r="AO28" s="856"/>
      <c r="AP28" s="856" t="s">
        <v>592</v>
      </c>
      <c r="AQ28" s="856"/>
      <c r="AR28" s="856"/>
      <c r="AS28" s="856"/>
      <c r="AT28" s="856"/>
      <c r="AU28" s="856" t="s">
        <v>592</v>
      </c>
      <c r="AV28" s="856"/>
      <c r="AW28" s="856"/>
      <c r="AX28" s="856"/>
      <c r="AY28" s="856"/>
      <c r="AZ28" s="857" t="s">
        <v>592</v>
      </c>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15">
      <c r="A29" s="245">
        <v>2</v>
      </c>
      <c r="B29" s="808" t="s">
        <v>412</v>
      </c>
      <c r="C29" s="809"/>
      <c r="D29" s="809"/>
      <c r="E29" s="809"/>
      <c r="F29" s="809"/>
      <c r="G29" s="809"/>
      <c r="H29" s="809"/>
      <c r="I29" s="809"/>
      <c r="J29" s="809"/>
      <c r="K29" s="809"/>
      <c r="L29" s="809"/>
      <c r="M29" s="809"/>
      <c r="N29" s="809"/>
      <c r="O29" s="809"/>
      <c r="P29" s="810"/>
      <c r="Q29" s="811">
        <v>5922</v>
      </c>
      <c r="R29" s="812"/>
      <c r="S29" s="812"/>
      <c r="T29" s="812"/>
      <c r="U29" s="812"/>
      <c r="V29" s="812">
        <v>5825</v>
      </c>
      <c r="W29" s="812"/>
      <c r="X29" s="812"/>
      <c r="Y29" s="812"/>
      <c r="Z29" s="812"/>
      <c r="AA29" s="812">
        <v>97</v>
      </c>
      <c r="AB29" s="812"/>
      <c r="AC29" s="812"/>
      <c r="AD29" s="812"/>
      <c r="AE29" s="813"/>
      <c r="AF29" s="814">
        <v>97</v>
      </c>
      <c r="AG29" s="815"/>
      <c r="AH29" s="815"/>
      <c r="AI29" s="815"/>
      <c r="AJ29" s="816"/>
      <c r="AK29" s="862">
        <v>923</v>
      </c>
      <c r="AL29" s="858"/>
      <c r="AM29" s="858"/>
      <c r="AN29" s="858"/>
      <c r="AO29" s="858"/>
      <c r="AP29" s="858" t="s">
        <v>592</v>
      </c>
      <c r="AQ29" s="858"/>
      <c r="AR29" s="858"/>
      <c r="AS29" s="858"/>
      <c r="AT29" s="858"/>
      <c r="AU29" s="858" t="s">
        <v>592</v>
      </c>
      <c r="AV29" s="858"/>
      <c r="AW29" s="858"/>
      <c r="AX29" s="858"/>
      <c r="AY29" s="858"/>
      <c r="AZ29" s="859" t="s">
        <v>592</v>
      </c>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15">
      <c r="A30" s="245">
        <v>3</v>
      </c>
      <c r="B30" s="808" t="s">
        <v>413</v>
      </c>
      <c r="C30" s="809"/>
      <c r="D30" s="809"/>
      <c r="E30" s="809"/>
      <c r="F30" s="809"/>
      <c r="G30" s="809"/>
      <c r="H30" s="809"/>
      <c r="I30" s="809"/>
      <c r="J30" s="809"/>
      <c r="K30" s="809"/>
      <c r="L30" s="809"/>
      <c r="M30" s="809"/>
      <c r="N30" s="809"/>
      <c r="O30" s="809"/>
      <c r="P30" s="810"/>
      <c r="Q30" s="811">
        <v>642</v>
      </c>
      <c r="R30" s="812"/>
      <c r="S30" s="812"/>
      <c r="T30" s="812"/>
      <c r="U30" s="812"/>
      <c r="V30" s="812">
        <v>639</v>
      </c>
      <c r="W30" s="812"/>
      <c r="X30" s="812"/>
      <c r="Y30" s="812"/>
      <c r="Z30" s="812"/>
      <c r="AA30" s="812">
        <v>3</v>
      </c>
      <c r="AB30" s="812"/>
      <c r="AC30" s="812"/>
      <c r="AD30" s="812"/>
      <c r="AE30" s="813"/>
      <c r="AF30" s="814">
        <v>2</v>
      </c>
      <c r="AG30" s="815"/>
      <c r="AH30" s="815"/>
      <c r="AI30" s="815"/>
      <c r="AJ30" s="816"/>
      <c r="AK30" s="862">
        <v>886</v>
      </c>
      <c r="AL30" s="858"/>
      <c r="AM30" s="858"/>
      <c r="AN30" s="858"/>
      <c r="AO30" s="858"/>
      <c r="AP30" s="858" t="s">
        <v>592</v>
      </c>
      <c r="AQ30" s="858"/>
      <c r="AR30" s="858"/>
      <c r="AS30" s="858"/>
      <c r="AT30" s="858"/>
      <c r="AU30" s="858" t="s">
        <v>592</v>
      </c>
      <c r="AV30" s="858"/>
      <c r="AW30" s="858"/>
      <c r="AX30" s="858"/>
      <c r="AY30" s="858"/>
      <c r="AZ30" s="859" t="s">
        <v>592</v>
      </c>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15">
      <c r="A31" s="245">
        <v>4</v>
      </c>
      <c r="B31" s="808" t="s">
        <v>414</v>
      </c>
      <c r="C31" s="809"/>
      <c r="D31" s="809"/>
      <c r="E31" s="809"/>
      <c r="F31" s="809"/>
      <c r="G31" s="809"/>
      <c r="H31" s="809"/>
      <c r="I31" s="809"/>
      <c r="J31" s="809"/>
      <c r="K31" s="809"/>
      <c r="L31" s="809"/>
      <c r="M31" s="809"/>
      <c r="N31" s="809"/>
      <c r="O31" s="809"/>
      <c r="P31" s="810"/>
      <c r="Q31" s="811">
        <v>647</v>
      </c>
      <c r="R31" s="812"/>
      <c r="S31" s="812"/>
      <c r="T31" s="812"/>
      <c r="U31" s="812"/>
      <c r="V31" s="812">
        <v>594</v>
      </c>
      <c r="W31" s="812"/>
      <c r="X31" s="812"/>
      <c r="Y31" s="812"/>
      <c r="Z31" s="812"/>
      <c r="AA31" s="812">
        <v>53</v>
      </c>
      <c r="AB31" s="812"/>
      <c r="AC31" s="812"/>
      <c r="AD31" s="812"/>
      <c r="AE31" s="813"/>
      <c r="AF31" s="814">
        <v>507</v>
      </c>
      <c r="AG31" s="815"/>
      <c r="AH31" s="815"/>
      <c r="AI31" s="815"/>
      <c r="AJ31" s="816"/>
      <c r="AK31" s="862">
        <v>64</v>
      </c>
      <c r="AL31" s="858"/>
      <c r="AM31" s="858"/>
      <c r="AN31" s="858"/>
      <c r="AO31" s="858"/>
      <c r="AP31" s="858">
        <v>3073</v>
      </c>
      <c r="AQ31" s="858"/>
      <c r="AR31" s="858"/>
      <c r="AS31" s="858"/>
      <c r="AT31" s="858"/>
      <c r="AU31" s="858">
        <v>651</v>
      </c>
      <c r="AV31" s="858"/>
      <c r="AW31" s="858"/>
      <c r="AX31" s="858"/>
      <c r="AY31" s="858"/>
      <c r="AZ31" s="859" t="s">
        <v>592</v>
      </c>
      <c r="BA31" s="859"/>
      <c r="BB31" s="859"/>
      <c r="BC31" s="859"/>
      <c r="BD31" s="859"/>
      <c r="BE31" s="860" t="s">
        <v>415</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15">
      <c r="A32" s="245">
        <v>5</v>
      </c>
      <c r="B32" s="808" t="s">
        <v>416</v>
      </c>
      <c r="C32" s="809"/>
      <c r="D32" s="809"/>
      <c r="E32" s="809"/>
      <c r="F32" s="809"/>
      <c r="G32" s="809"/>
      <c r="H32" s="809"/>
      <c r="I32" s="809"/>
      <c r="J32" s="809"/>
      <c r="K32" s="809"/>
      <c r="L32" s="809"/>
      <c r="M32" s="809"/>
      <c r="N32" s="809"/>
      <c r="O32" s="809"/>
      <c r="P32" s="810"/>
      <c r="Q32" s="811">
        <v>1786</v>
      </c>
      <c r="R32" s="812"/>
      <c r="S32" s="812"/>
      <c r="T32" s="812"/>
      <c r="U32" s="812"/>
      <c r="V32" s="812">
        <v>1708</v>
      </c>
      <c r="W32" s="812"/>
      <c r="X32" s="812"/>
      <c r="Y32" s="812"/>
      <c r="Z32" s="812"/>
      <c r="AA32" s="812">
        <v>78</v>
      </c>
      <c r="AB32" s="812"/>
      <c r="AC32" s="812"/>
      <c r="AD32" s="812"/>
      <c r="AE32" s="813"/>
      <c r="AF32" s="814">
        <v>236</v>
      </c>
      <c r="AG32" s="815"/>
      <c r="AH32" s="815"/>
      <c r="AI32" s="815"/>
      <c r="AJ32" s="816"/>
      <c r="AK32" s="862">
        <v>797</v>
      </c>
      <c r="AL32" s="858"/>
      <c r="AM32" s="858"/>
      <c r="AN32" s="858"/>
      <c r="AO32" s="858"/>
      <c r="AP32" s="858">
        <v>8533</v>
      </c>
      <c r="AQ32" s="858"/>
      <c r="AR32" s="858"/>
      <c r="AS32" s="858"/>
      <c r="AT32" s="858"/>
      <c r="AU32" s="858">
        <v>5794</v>
      </c>
      <c r="AV32" s="858"/>
      <c r="AW32" s="858"/>
      <c r="AX32" s="858"/>
      <c r="AY32" s="858"/>
      <c r="AZ32" s="859" t="s">
        <v>592</v>
      </c>
      <c r="BA32" s="859"/>
      <c r="BB32" s="859"/>
      <c r="BC32" s="859"/>
      <c r="BD32" s="859"/>
      <c r="BE32" s="860" t="s">
        <v>417</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15">
      <c r="A33" s="245">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15">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15">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15">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15">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15">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15">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15">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15">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15">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15">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15">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15">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15">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15">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15">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15">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15">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15">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15">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15">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15">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15">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15">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15">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15">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15">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15">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15">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418</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
      <c r="A63" s="243" t="s">
        <v>399</v>
      </c>
      <c r="B63" s="817" t="s">
        <v>419</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849</v>
      </c>
      <c r="AG63" s="872"/>
      <c r="AH63" s="872"/>
      <c r="AI63" s="872"/>
      <c r="AJ63" s="873"/>
      <c r="AK63" s="874"/>
      <c r="AL63" s="869"/>
      <c r="AM63" s="869"/>
      <c r="AN63" s="869"/>
      <c r="AO63" s="869"/>
      <c r="AP63" s="872">
        <v>11606</v>
      </c>
      <c r="AQ63" s="872"/>
      <c r="AR63" s="872"/>
      <c r="AS63" s="872"/>
      <c r="AT63" s="872"/>
      <c r="AU63" s="872">
        <v>6445</v>
      </c>
      <c r="AV63" s="872"/>
      <c r="AW63" s="872"/>
      <c r="AX63" s="872"/>
      <c r="AY63" s="872"/>
      <c r="AZ63" s="876"/>
      <c r="BA63" s="876"/>
      <c r="BB63" s="876"/>
      <c r="BC63" s="876"/>
      <c r="BD63" s="876"/>
      <c r="BE63" s="877"/>
      <c r="BF63" s="877"/>
      <c r="BG63" s="877"/>
      <c r="BH63" s="877"/>
      <c r="BI63" s="878"/>
      <c r="BJ63" s="879" t="s">
        <v>420</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
      <c r="A65" s="235" t="s">
        <v>421</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15">
      <c r="A66" s="755" t="s">
        <v>422</v>
      </c>
      <c r="B66" s="756"/>
      <c r="C66" s="756"/>
      <c r="D66" s="756"/>
      <c r="E66" s="756"/>
      <c r="F66" s="756"/>
      <c r="G66" s="756"/>
      <c r="H66" s="756"/>
      <c r="I66" s="756"/>
      <c r="J66" s="756"/>
      <c r="K66" s="756"/>
      <c r="L66" s="756"/>
      <c r="M66" s="756"/>
      <c r="N66" s="756"/>
      <c r="O66" s="756"/>
      <c r="P66" s="757"/>
      <c r="Q66" s="761" t="s">
        <v>423</v>
      </c>
      <c r="R66" s="762"/>
      <c r="S66" s="762"/>
      <c r="T66" s="762"/>
      <c r="U66" s="763"/>
      <c r="V66" s="761" t="s">
        <v>404</v>
      </c>
      <c r="W66" s="762"/>
      <c r="X66" s="762"/>
      <c r="Y66" s="762"/>
      <c r="Z66" s="763"/>
      <c r="AA66" s="761" t="s">
        <v>424</v>
      </c>
      <c r="AB66" s="762"/>
      <c r="AC66" s="762"/>
      <c r="AD66" s="762"/>
      <c r="AE66" s="763"/>
      <c r="AF66" s="882" t="s">
        <v>425</v>
      </c>
      <c r="AG66" s="843"/>
      <c r="AH66" s="843"/>
      <c r="AI66" s="843"/>
      <c r="AJ66" s="883"/>
      <c r="AK66" s="761" t="s">
        <v>426</v>
      </c>
      <c r="AL66" s="756"/>
      <c r="AM66" s="756"/>
      <c r="AN66" s="756"/>
      <c r="AO66" s="757"/>
      <c r="AP66" s="761" t="s">
        <v>408</v>
      </c>
      <c r="AQ66" s="762"/>
      <c r="AR66" s="762"/>
      <c r="AS66" s="762"/>
      <c r="AT66" s="763"/>
      <c r="AU66" s="761" t="s">
        <v>427</v>
      </c>
      <c r="AV66" s="762"/>
      <c r="AW66" s="762"/>
      <c r="AX66" s="762"/>
      <c r="AY66" s="763"/>
      <c r="AZ66" s="761" t="s">
        <v>387</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15">
      <c r="A68" s="239">
        <v>1</v>
      </c>
      <c r="B68" s="897" t="s">
        <v>593</v>
      </c>
      <c r="C68" s="898"/>
      <c r="D68" s="898"/>
      <c r="E68" s="898"/>
      <c r="F68" s="898"/>
      <c r="G68" s="898"/>
      <c r="H68" s="898"/>
      <c r="I68" s="898"/>
      <c r="J68" s="898"/>
      <c r="K68" s="898"/>
      <c r="L68" s="898"/>
      <c r="M68" s="898"/>
      <c r="N68" s="898"/>
      <c r="O68" s="898"/>
      <c r="P68" s="899"/>
      <c r="Q68" s="900">
        <v>2556</v>
      </c>
      <c r="R68" s="894"/>
      <c r="S68" s="894"/>
      <c r="T68" s="894"/>
      <c r="U68" s="894"/>
      <c r="V68" s="894">
        <v>2449</v>
      </c>
      <c r="W68" s="894"/>
      <c r="X68" s="894"/>
      <c r="Y68" s="894"/>
      <c r="Z68" s="894"/>
      <c r="AA68" s="894">
        <v>107</v>
      </c>
      <c r="AB68" s="894"/>
      <c r="AC68" s="894"/>
      <c r="AD68" s="894"/>
      <c r="AE68" s="894"/>
      <c r="AF68" s="894">
        <v>100</v>
      </c>
      <c r="AG68" s="894"/>
      <c r="AH68" s="894"/>
      <c r="AI68" s="894"/>
      <c r="AJ68" s="894"/>
      <c r="AK68" s="894">
        <v>2</v>
      </c>
      <c r="AL68" s="894"/>
      <c r="AM68" s="894"/>
      <c r="AN68" s="894"/>
      <c r="AO68" s="894"/>
      <c r="AP68" s="894">
        <v>610</v>
      </c>
      <c r="AQ68" s="894"/>
      <c r="AR68" s="894"/>
      <c r="AS68" s="894"/>
      <c r="AT68" s="894"/>
      <c r="AU68" s="894">
        <v>182</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15">
      <c r="A69" s="241">
        <v>2</v>
      </c>
      <c r="B69" s="901" t="s">
        <v>594</v>
      </c>
      <c r="C69" s="902"/>
      <c r="D69" s="902"/>
      <c r="E69" s="902"/>
      <c r="F69" s="902"/>
      <c r="G69" s="902"/>
      <c r="H69" s="902"/>
      <c r="I69" s="902"/>
      <c r="J69" s="902"/>
      <c r="K69" s="902"/>
      <c r="L69" s="902"/>
      <c r="M69" s="902"/>
      <c r="N69" s="902"/>
      <c r="O69" s="902"/>
      <c r="P69" s="903"/>
      <c r="Q69" s="904">
        <v>5488</v>
      </c>
      <c r="R69" s="858"/>
      <c r="S69" s="858"/>
      <c r="T69" s="858"/>
      <c r="U69" s="858"/>
      <c r="V69" s="858">
        <v>5316</v>
      </c>
      <c r="W69" s="858"/>
      <c r="X69" s="858"/>
      <c r="Y69" s="858"/>
      <c r="Z69" s="858"/>
      <c r="AA69" s="858">
        <v>172</v>
      </c>
      <c r="AB69" s="858"/>
      <c r="AC69" s="858"/>
      <c r="AD69" s="858"/>
      <c r="AE69" s="858"/>
      <c r="AF69" s="858">
        <v>172</v>
      </c>
      <c r="AG69" s="858"/>
      <c r="AH69" s="858"/>
      <c r="AI69" s="858"/>
      <c r="AJ69" s="858"/>
      <c r="AK69" s="858" t="s">
        <v>592</v>
      </c>
      <c r="AL69" s="858"/>
      <c r="AM69" s="858"/>
      <c r="AN69" s="858"/>
      <c r="AO69" s="858"/>
      <c r="AP69" s="858">
        <v>14397</v>
      </c>
      <c r="AQ69" s="858"/>
      <c r="AR69" s="858"/>
      <c r="AS69" s="858"/>
      <c r="AT69" s="858"/>
      <c r="AU69" s="858">
        <v>4017</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15">
      <c r="A70" s="241">
        <v>3</v>
      </c>
      <c r="B70" s="901" t="s">
        <v>595</v>
      </c>
      <c r="C70" s="902"/>
      <c r="D70" s="902"/>
      <c r="E70" s="902"/>
      <c r="F70" s="902"/>
      <c r="G70" s="902"/>
      <c r="H70" s="902"/>
      <c r="I70" s="902"/>
      <c r="J70" s="902"/>
      <c r="K70" s="902"/>
      <c r="L70" s="902"/>
      <c r="M70" s="902"/>
      <c r="N70" s="902"/>
      <c r="O70" s="902"/>
      <c r="P70" s="903"/>
      <c r="Q70" s="904">
        <v>561</v>
      </c>
      <c r="R70" s="858"/>
      <c r="S70" s="858"/>
      <c r="T70" s="858"/>
      <c r="U70" s="858"/>
      <c r="V70" s="858">
        <v>513</v>
      </c>
      <c r="W70" s="858"/>
      <c r="X70" s="858"/>
      <c r="Y70" s="858"/>
      <c r="Z70" s="858"/>
      <c r="AA70" s="858">
        <v>48</v>
      </c>
      <c r="AB70" s="858"/>
      <c r="AC70" s="858"/>
      <c r="AD70" s="858"/>
      <c r="AE70" s="858"/>
      <c r="AF70" s="858">
        <v>48</v>
      </c>
      <c r="AG70" s="858"/>
      <c r="AH70" s="858"/>
      <c r="AI70" s="858"/>
      <c r="AJ70" s="858"/>
      <c r="AK70" s="858">
        <v>0</v>
      </c>
      <c r="AL70" s="858"/>
      <c r="AM70" s="858"/>
      <c r="AN70" s="858"/>
      <c r="AO70" s="858"/>
      <c r="AP70" s="858">
        <v>105</v>
      </c>
      <c r="AQ70" s="858"/>
      <c r="AR70" s="858"/>
      <c r="AS70" s="858"/>
      <c r="AT70" s="858"/>
      <c r="AU70" s="858">
        <v>50</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15">
      <c r="A71" s="241">
        <v>4</v>
      </c>
      <c r="B71" s="901" t="s">
        <v>596</v>
      </c>
      <c r="C71" s="902"/>
      <c r="D71" s="902"/>
      <c r="E71" s="902"/>
      <c r="F71" s="902"/>
      <c r="G71" s="902"/>
      <c r="H71" s="902"/>
      <c r="I71" s="902"/>
      <c r="J71" s="902"/>
      <c r="K71" s="902"/>
      <c r="L71" s="902"/>
      <c r="M71" s="902"/>
      <c r="N71" s="902"/>
      <c r="O71" s="902"/>
      <c r="P71" s="903"/>
      <c r="Q71" s="904">
        <v>8355</v>
      </c>
      <c r="R71" s="858"/>
      <c r="S71" s="858"/>
      <c r="T71" s="858"/>
      <c r="U71" s="858"/>
      <c r="V71" s="858">
        <v>7209</v>
      </c>
      <c r="W71" s="858"/>
      <c r="X71" s="858"/>
      <c r="Y71" s="858"/>
      <c r="Z71" s="858"/>
      <c r="AA71" s="858">
        <v>1146</v>
      </c>
      <c r="AB71" s="858"/>
      <c r="AC71" s="858"/>
      <c r="AD71" s="858"/>
      <c r="AE71" s="858"/>
      <c r="AF71" s="858">
        <v>1146</v>
      </c>
      <c r="AG71" s="858"/>
      <c r="AH71" s="858"/>
      <c r="AI71" s="858"/>
      <c r="AJ71" s="858"/>
      <c r="AK71" s="858">
        <v>13</v>
      </c>
      <c r="AL71" s="858"/>
      <c r="AM71" s="858"/>
      <c r="AN71" s="858"/>
      <c r="AO71" s="858"/>
      <c r="AP71" s="858" t="s">
        <v>592</v>
      </c>
      <c r="AQ71" s="858"/>
      <c r="AR71" s="858"/>
      <c r="AS71" s="858"/>
      <c r="AT71" s="858"/>
      <c r="AU71" s="858" t="s">
        <v>592</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15">
      <c r="A72" s="241">
        <v>5</v>
      </c>
      <c r="B72" s="901" t="s">
        <v>597</v>
      </c>
      <c r="C72" s="902"/>
      <c r="D72" s="902"/>
      <c r="E72" s="902"/>
      <c r="F72" s="902"/>
      <c r="G72" s="902"/>
      <c r="H72" s="902"/>
      <c r="I72" s="902"/>
      <c r="J72" s="902"/>
      <c r="K72" s="902"/>
      <c r="L72" s="902"/>
      <c r="M72" s="902"/>
      <c r="N72" s="902"/>
      <c r="O72" s="902"/>
      <c r="P72" s="903"/>
      <c r="Q72" s="904">
        <v>258</v>
      </c>
      <c r="R72" s="858"/>
      <c r="S72" s="858"/>
      <c r="T72" s="858"/>
      <c r="U72" s="858"/>
      <c r="V72" s="858">
        <v>247</v>
      </c>
      <c r="W72" s="858"/>
      <c r="X72" s="858"/>
      <c r="Y72" s="858"/>
      <c r="Z72" s="858"/>
      <c r="AA72" s="858">
        <v>11</v>
      </c>
      <c r="AB72" s="858"/>
      <c r="AC72" s="858"/>
      <c r="AD72" s="858"/>
      <c r="AE72" s="858"/>
      <c r="AF72" s="858">
        <v>11</v>
      </c>
      <c r="AG72" s="858"/>
      <c r="AH72" s="858"/>
      <c r="AI72" s="858"/>
      <c r="AJ72" s="858"/>
      <c r="AK72" s="858" t="s">
        <v>592</v>
      </c>
      <c r="AL72" s="858"/>
      <c r="AM72" s="858"/>
      <c r="AN72" s="858"/>
      <c r="AO72" s="858"/>
      <c r="AP72" s="858" t="s">
        <v>592</v>
      </c>
      <c r="AQ72" s="858"/>
      <c r="AR72" s="858"/>
      <c r="AS72" s="858"/>
      <c r="AT72" s="858"/>
      <c r="AU72" s="858" t="s">
        <v>592</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15">
      <c r="A73" s="241">
        <v>6</v>
      </c>
      <c r="B73" s="901" t="s">
        <v>598</v>
      </c>
      <c r="C73" s="902"/>
      <c r="D73" s="902"/>
      <c r="E73" s="902"/>
      <c r="F73" s="902"/>
      <c r="G73" s="902"/>
      <c r="H73" s="902"/>
      <c r="I73" s="902"/>
      <c r="J73" s="902"/>
      <c r="K73" s="902"/>
      <c r="L73" s="902"/>
      <c r="M73" s="902"/>
      <c r="N73" s="902"/>
      <c r="O73" s="902"/>
      <c r="P73" s="903"/>
      <c r="Q73" s="904">
        <v>300630</v>
      </c>
      <c r="R73" s="858"/>
      <c r="S73" s="858"/>
      <c r="T73" s="858"/>
      <c r="U73" s="858"/>
      <c r="V73" s="858">
        <v>289232</v>
      </c>
      <c r="W73" s="858"/>
      <c r="X73" s="858"/>
      <c r="Y73" s="858"/>
      <c r="Z73" s="858"/>
      <c r="AA73" s="858">
        <v>11398</v>
      </c>
      <c r="AB73" s="858"/>
      <c r="AC73" s="858"/>
      <c r="AD73" s="858"/>
      <c r="AE73" s="858"/>
      <c r="AF73" s="858">
        <v>6149</v>
      </c>
      <c r="AG73" s="858"/>
      <c r="AH73" s="858"/>
      <c r="AI73" s="858"/>
      <c r="AJ73" s="858"/>
      <c r="AK73" s="858" t="s">
        <v>592</v>
      </c>
      <c r="AL73" s="858"/>
      <c r="AM73" s="858"/>
      <c r="AN73" s="858"/>
      <c r="AO73" s="858"/>
      <c r="AP73" s="858" t="s">
        <v>592</v>
      </c>
      <c r="AQ73" s="858"/>
      <c r="AR73" s="858"/>
      <c r="AS73" s="858"/>
      <c r="AT73" s="858"/>
      <c r="AU73" s="858" t="s">
        <v>592</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15">
      <c r="A74" s="241">
        <v>7</v>
      </c>
      <c r="B74" s="901"/>
      <c r="C74" s="902"/>
      <c r="D74" s="902"/>
      <c r="E74" s="902"/>
      <c r="F74" s="902"/>
      <c r="G74" s="902"/>
      <c r="H74" s="902"/>
      <c r="I74" s="902"/>
      <c r="J74" s="902"/>
      <c r="K74" s="902"/>
      <c r="L74" s="902"/>
      <c r="M74" s="902"/>
      <c r="N74" s="902"/>
      <c r="O74" s="902"/>
      <c r="P74" s="903"/>
      <c r="Q74" s="904"/>
      <c r="R74" s="858"/>
      <c r="S74" s="858"/>
      <c r="T74" s="858"/>
      <c r="U74" s="858"/>
      <c r="V74" s="858"/>
      <c r="W74" s="858"/>
      <c r="X74" s="858"/>
      <c r="Y74" s="858"/>
      <c r="Z74" s="858"/>
      <c r="AA74" s="858"/>
      <c r="AB74" s="858"/>
      <c r="AC74" s="858"/>
      <c r="AD74" s="858"/>
      <c r="AE74" s="858"/>
      <c r="AF74" s="858"/>
      <c r="AG74" s="858"/>
      <c r="AH74" s="858"/>
      <c r="AI74" s="858"/>
      <c r="AJ74" s="858"/>
      <c r="AK74" s="858"/>
      <c r="AL74" s="858"/>
      <c r="AM74" s="858"/>
      <c r="AN74" s="858"/>
      <c r="AO74" s="858"/>
      <c r="AP74" s="858"/>
      <c r="AQ74" s="858"/>
      <c r="AR74" s="858"/>
      <c r="AS74" s="858"/>
      <c r="AT74" s="858"/>
      <c r="AU74" s="858"/>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15">
      <c r="A75" s="241">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15">
      <c r="A76" s="241">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15">
      <c r="A77" s="241">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15">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15">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15">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15">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15">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15">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15">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15">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15">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15">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
      <c r="A88" s="243" t="s">
        <v>399</v>
      </c>
      <c r="B88" s="817" t="s">
        <v>428</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7626</v>
      </c>
      <c r="AG88" s="872"/>
      <c r="AH88" s="872"/>
      <c r="AI88" s="872"/>
      <c r="AJ88" s="872"/>
      <c r="AK88" s="869"/>
      <c r="AL88" s="869"/>
      <c r="AM88" s="869"/>
      <c r="AN88" s="869"/>
      <c r="AO88" s="869"/>
      <c r="AP88" s="872">
        <v>15112</v>
      </c>
      <c r="AQ88" s="872"/>
      <c r="AR88" s="872"/>
      <c r="AS88" s="872"/>
      <c r="AT88" s="872"/>
      <c r="AU88" s="872">
        <v>4248</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399</v>
      </c>
      <c r="BR102" s="817" t="s">
        <v>429</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v>293</v>
      </c>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430</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431</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432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945" t="s">
        <v>434</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435</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15">
      <c r="A109" s="940" t="s">
        <v>436</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437</v>
      </c>
      <c r="AB109" s="921"/>
      <c r="AC109" s="921"/>
      <c r="AD109" s="921"/>
      <c r="AE109" s="922"/>
      <c r="AF109" s="920" t="s">
        <v>438</v>
      </c>
      <c r="AG109" s="921"/>
      <c r="AH109" s="921"/>
      <c r="AI109" s="921"/>
      <c r="AJ109" s="922"/>
      <c r="AK109" s="920" t="s">
        <v>314</v>
      </c>
      <c r="AL109" s="921"/>
      <c r="AM109" s="921"/>
      <c r="AN109" s="921"/>
      <c r="AO109" s="922"/>
      <c r="AP109" s="920" t="s">
        <v>439</v>
      </c>
      <c r="AQ109" s="921"/>
      <c r="AR109" s="921"/>
      <c r="AS109" s="921"/>
      <c r="AT109" s="923"/>
      <c r="AU109" s="940" t="s">
        <v>436</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437</v>
      </c>
      <c r="BR109" s="921"/>
      <c r="BS109" s="921"/>
      <c r="BT109" s="921"/>
      <c r="BU109" s="922"/>
      <c r="BV109" s="920" t="s">
        <v>438</v>
      </c>
      <c r="BW109" s="921"/>
      <c r="BX109" s="921"/>
      <c r="BY109" s="921"/>
      <c r="BZ109" s="922"/>
      <c r="CA109" s="920" t="s">
        <v>314</v>
      </c>
      <c r="CB109" s="921"/>
      <c r="CC109" s="921"/>
      <c r="CD109" s="921"/>
      <c r="CE109" s="922"/>
      <c r="CF109" s="941" t="s">
        <v>439</v>
      </c>
      <c r="CG109" s="941"/>
      <c r="CH109" s="941"/>
      <c r="CI109" s="941"/>
      <c r="CJ109" s="941"/>
      <c r="CK109" s="920" t="s">
        <v>440</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437</v>
      </c>
      <c r="DH109" s="921"/>
      <c r="DI109" s="921"/>
      <c r="DJ109" s="921"/>
      <c r="DK109" s="922"/>
      <c r="DL109" s="920" t="s">
        <v>438</v>
      </c>
      <c r="DM109" s="921"/>
      <c r="DN109" s="921"/>
      <c r="DO109" s="921"/>
      <c r="DP109" s="922"/>
      <c r="DQ109" s="920" t="s">
        <v>314</v>
      </c>
      <c r="DR109" s="921"/>
      <c r="DS109" s="921"/>
      <c r="DT109" s="921"/>
      <c r="DU109" s="922"/>
      <c r="DV109" s="920" t="s">
        <v>439</v>
      </c>
      <c r="DW109" s="921"/>
      <c r="DX109" s="921"/>
      <c r="DY109" s="921"/>
      <c r="DZ109" s="923"/>
    </row>
    <row r="110" spans="1:131" s="233" customFormat="1" ht="26.25" customHeight="1" x14ac:dyDescent="0.15">
      <c r="A110" s="924" t="s">
        <v>441</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3625867</v>
      </c>
      <c r="AB110" s="928"/>
      <c r="AC110" s="928"/>
      <c r="AD110" s="928"/>
      <c r="AE110" s="929"/>
      <c r="AF110" s="930">
        <v>3512499</v>
      </c>
      <c r="AG110" s="928"/>
      <c r="AH110" s="928"/>
      <c r="AI110" s="928"/>
      <c r="AJ110" s="929"/>
      <c r="AK110" s="930">
        <v>3600778</v>
      </c>
      <c r="AL110" s="928"/>
      <c r="AM110" s="928"/>
      <c r="AN110" s="928"/>
      <c r="AO110" s="929"/>
      <c r="AP110" s="931">
        <v>28.3</v>
      </c>
      <c r="AQ110" s="932"/>
      <c r="AR110" s="932"/>
      <c r="AS110" s="932"/>
      <c r="AT110" s="933"/>
      <c r="AU110" s="934" t="s">
        <v>76</v>
      </c>
      <c r="AV110" s="935"/>
      <c r="AW110" s="935"/>
      <c r="AX110" s="935"/>
      <c r="AY110" s="935"/>
      <c r="AZ110" s="957" t="s">
        <v>442</v>
      </c>
      <c r="BA110" s="925"/>
      <c r="BB110" s="925"/>
      <c r="BC110" s="925"/>
      <c r="BD110" s="925"/>
      <c r="BE110" s="925"/>
      <c r="BF110" s="925"/>
      <c r="BG110" s="925"/>
      <c r="BH110" s="925"/>
      <c r="BI110" s="925"/>
      <c r="BJ110" s="925"/>
      <c r="BK110" s="925"/>
      <c r="BL110" s="925"/>
      <c r="BM110" s="925"/>
      <c r="BN110" s="925"/>
      <c r="BO110" s="925"/>
      <c r="BP110" s="926"/>
      <c r="BQ110" s="958">
        <v>34342012</v>
      </c>
      <c r="BR110" s="959"/>
      <c r="BS110" s="959"/>
      <c r="BT110" s="959"/>
      <c r="BU110" s="959"/>
      <c r="BV110" s="959">
        <v>33446235</v>
      </c>
      <c r="BW110" s="959"/>
      <c r="BX110" s="959"/>
      <c r="BY110" s="959"/>
      <c r="BZ110" s="959"/>
      <c r="CA110" s="959">
        <v>32134986</v>
      </c>
      <c r="CB110" s="959"/>
      <c r="CC110" s="959"/>
      <c r="CD110" s="959"/>
      <c r="CE110" s="959"/>
      <c r="CF110" s="972">
        <v>252.2</v>
      </c>
      <c r="CG110" s="973"/>
      <c r="CH110" s="973"/>
      <c r="CI110" s="973"/>
      <c r="CJ110" s="973"/>
      <c r="CK110" s="974" t="s">
        <v>443</v>
      </c>
      <c r="CL110" s="975"/>
      <c r="CM110" s="957" t="s">
        <v>444</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445</v>
      </c>
      <c r="DH110" s="959"/>
      <c r="DI110" s="959"/>
      <c r="DJ110" s="959"/>
      <c r="DK110" s="959"/>
      <c r="DL110" s="959" t="s">
        <v>420</v>
      </c>
      <c r="DM110" s="959"/>
      <c r="DN110" s="959"/>
      <c r="DO110" s="959"/>
      <c r="DP110" s="959"/>
      <c r="DQ110" s="959" t="s">
        <v>420</v>
      </c>
      <c r="DR110" s="959"/>
      <c r="DS110" s="959"/>
      <c r="DT110" s="959"/>
      <c r="DU110" s="959"/>
      <c r="DV110" s="960" t="s">
        <v>420</v>
      </c>
      <c r="DW110" s="960"/>
      <c r="DX110" s="960"/>
      <c r="DY110" s="960"/>
      <c r="DZ110" s="961"/>
    </row>
    <row r="111" spans="1:131" s="233" customFormat="1" ht="26.25" customHeight="1" x14ac:dyDescent="0.15">
      <c r="A111" s="962" t="s">
        <v>446</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142</v>
      </c>
      <c r="AB111" s="966"/>
      <c r="AC111" s="966"/>
      <c r="AD111" s="966"/>
      <c r="AE111" s="967"/>
      <c r="AF111" s="968" t="s">
        <v>420</v>
      </c>
      <c r="AG111" s="966"/>
      <c r="AH111" s="966"/>
      <c r="AI111" s="966"/>
      <c r="AJ111" s="967"/>
      <c r="AK111" s="968" t="s">
        <v>420</v>
      </c>
      <c r="AL111" s="966"/>
      <c r="AM111" s="966"/>
      <c r="AN111" s="966"/>
      <c r="AO111" s="967"/>
      <c r="AP111" s="969" t="s">
        <v>420</v>
      </c>
      <c r="AQ111" s="970"/>
      <c r="AR111" s="970"/>
      <c r="AS111" s="970"/>
      <c r="AT111" s="971"/>
      <c r="AU111" s="936"/>
      <c r="AV111" s="937"/>
      <c r="AW111" s="937"/>
      <c r="AX111" s="937"/>
      <c r="AY111" s="937"/>
      <c r="AZ111" s="950" t="s">
        <v>447</v>
      </c>
      <c r="BA111" s="951"/>
      <c r="BB111" s="951"/>
      <c r="BC111" s="951"/>
      <c r="BD111" s="951"/>
      <c r="BE111" s="951"/>
      <c r="BF111" s="951"/>
      <c r="BG111" s="951"/>
      <c r="BH111" s="951"/>
      <c r="BI111" s="951"/>
      <c r="BJ111" s="951"/>
      <c r="BK111" s="951"/>
      <c r="BL111" s="951"/>
      <c r="BM111" s="951"/>
      <c r="BN111" s="951"/>
      <c r="BO111" s="951"/>
      <c r="BP111" s="952"/>
      <c r="BQ111" s="953">
        <v>271164</v>
      </c>
      <c r="BR111" s="954"/>
      <c r="BS111" s="954"/>
      <c r="BT111" s="954"/>
      <c r="BU111" s="954"/>
      <c r="BV111" s="954">
        <v>136358</v>
      </c>
      <c r="BW111" s="954"/>
      <c r="BX111" s="954"/>
      <c r="BY111" s="954"/>
      <c r="BZ111" s="954"/>
      <c r="CA111" s="954">
        <v>2723</v>
      </c>
      <c r="CB111" s="954"/>
      <c r="CC111" s="954"/>
      <c r="CD111" s="954"/>
      <c r="CE111" s="954"/>
      <c r="CF111" s="948">
        <v>0</v>
      </c>
      <c r="CG111" s="949"/>
      <c r="CH111" s="949"/>
      <c r="CI111" s="949"/>
      <c r="CJ111" s="949"/>
      <c r="CK111" s="976"/>
      <c r="CL111" s="977"/>
      <c r="CM111" s="950" t="s">
        <v>448</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445</v>
      </c>
      <c r="DH111" s="954"/>
      <c r="DI111" s="954"/>
      <c r="DJ111" s="954"/>
      <c r="DK111" s="954"/>
      <c r="DL111" s="954" t="s">
        <v>420</v>
      </c>
      <c r="DM111" s="954"/>
      <c r="DN111" s="954"/>
      <c r="DO111" s="954"/>
      <c r="DP111" s="954"/>
      <c r="DQ111" s="954" t="s">
        <v>420</v>
      </c>
      <c r="DR111" s="954"/>
      <c r="DS111" s="954"/>
      <c r="DT111" s="954"/>
      <c r="DU111" s="954"/>
      <c r="DV111" s="955" t="s">
        <v>445</v>
      </c>
      <c r="DW111" s="955"/>
      <c r="DX111" s="955"/>
      <c r="DY111" s="955"/>
      <c r="DZ111" s="956"/>
    </row>
    <row r="112" spans="1:131" s="233" customFormat="1" ht="26.25" customHeight="1" x14ac:dyDescent="0.15">
      <c r="A112" s="980" t="s">
        <v>449</v>
      </c>
      <c r="B112" s="981"/>
      <c r="C112" s="951" t="s">
        <v>450</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445</v>
      </c>
      <c r="AB112" s="987"/>
      <c r="AC112" s="987"/>
      <c r="AD112" s="987"/>
      <c r="AE112" s="988"/>
      <c r="AF112" s="989" t="s">
        <v>445</v>
      </c>
      <c r="AG112" s="987"/>
      <c r="AH112" s="987"/>
      <c r="AI112" s="987"/>
      <c r="AJ112" s="988"/>
      <c r="AK112" s="989" t="s">
        <v>445</v>
      </c>
      <c r="AL112" s="987"/>
      <c r="AM112" s="987"/>
      <c r="AN112" s="987"/>
      <c r="AO112" s="988"/>
      <c r="AP112" s="990" t="s">
        <v>445</v>
      </c>
      <c r="AQ112" s="991"/>
      <c r="AR112" s="991"/>
      <c r="AS112" s="991"/>
      <c r="AT112" s="992"/>
      <c r="AU112" s="936"/>
      <c r="AV112" s="937"/>
      <c r="AW112" s="937"/>
      <c r="AX112" s="937"/>
      <c r="AY112" s="937"/>
      <c r="AZ112" s="950" t="s">
        <v>451</v>
      </c>
      <c r="BA112" s="951"/>
      <c r="BB112" s="951"/>
      <c r="BC112" s="951"/>
      <c r="BD112" s="951"/>
      <c r="BE112" s="951"/>
      <c r="BF112" s="951"/>
      <c r="BG112" s="951"/>
      <c r="BH112" s="951"/>
      <c r="BI112" s="951"/>
      <c r="BJ112" s="951"/>
      <c r="BK112" s="951"/>
      <c r="BL112" s="951"/>
      <c r="BM112" s="951"/>
      <c r="BN112" s="951"/>
      <c r="BO112" s="951"/>
      <c r="BP112" s="952"/>
      <c r="BQ112" s="953">
        <v>7151537</v>
      </c>
      <c r="BR112" s="954"/>
      <c r="BS112" s="954"/>
      <c r="BT112" s="954"/>
      <c r="BU112" s="954"/>
      <c r="BV112" s="954">
        <v>6751710</v>
      </c>
      <c r="BW112" s="954"/>
      <c r="BX112" s="954"/>
      <c r="BY112" s="954"/>
      <c r="BZ112" s="954"/>
      <c r="CA112" s="954">
        <v>6445396</v>
      </c>
      <c r="CB112" s="954"/>
      <c r="CC112" s="954"/>
      <c r="CD112" s="954"/>
      <c r="CE112" s="954"/>
      <c r="CF112" s="948">
        <v>50.6</v>
      </c>
      <c r="CG112" s="949"/>
      <c r="CH112" s="949"/>
      <c r="CI112" s="949"/>
      <c r="CJ112" s="949"/>
      <c r="CK112" s="976"/>
      <c r="CL112" s="977"/>
      <c r="CM112" s="950" t="s">
        <v>452</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v>216045</v>
      </c>
      <c r="DH112" s="954"/>
      <c r="DI112" s="954"/>
      <c r="DJ112" s="954"/>
      <c r="DK112" s="954"/>
      <c r="DL112" s="954">
        <v>130301</v>
      </c>
      <c r="DM112" s="954"/>
      <c r="DN112" s="954"/>
      <c r="DO112" s="954"/>
      <c r="DP112" s="954"/>
      <c r="DQ112" s="954" t="s">
        <v>445</v>
      </c>
      <c r="DR112" s="954"/>
      <c r="DS112" s="954"/>
      <c r="DT112" s="954"/>
      <c r="DU112" s="954"/>
      <c r="DV112" s="955" t="s">
        <v>445</v>
      </c>
      <c r="DW112" s="955"/>
      <c r="DX112" s="955"/>
      <c r="DY112" s="955"/>
      <c r="DZ112" s="956"/>
    </row>
    <row r="113" spans="1:130" s="233" customFormat="1" ht="26.25" customHeight="1" x14ac:dyDescent="0.15">
      <c r="A113" s="982"/>
      <c r="B113" s="983"/>
      <c r="C113" s="951" t="s">
        <v>453</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594027</v>
      </c>
      <c r="AB113" s="966"/>
      <c r="AC113" s="966"/>
      <c r="AD113" s="966"/>
      <c r="AE113" s="967"/>
      <c r="AF113" s="968">
        <v>537544</v>
      </c>
      <c r="AG113" s="966"/>
      <c r="AH113" s="966"/>
      <c r="AI113" s="966"/>
      <c r="AJ113" s="967"/>
      <c r="AK113" s="968">
        <v>545866</v>
      </c>
      <c r="AL113" s="966"/>
      <c r="AM113" s="966"/>
      <c r="AN113" s="966"/>
      <c r="AO113" s="967"/>
      <c r="AP113" s="969">
        <v>4.3</v>
      </c>
      <c r="AQ113" s="970"/>
      <c r="AR113" s="970"/>
      <c r="AS113" s="970"/>
      <c r="AT113" s="971"/>
      <c r="AU113" s="936"/>
      <c r="AV113" s="937"/>
      <c r="AW113" s="937"/>
      <c r="AX113" s="937"/>
      <c r="AY113" s="937"/>
      <c r="AZ113" s="950" t="s">
        <v>454</v>
      </c>
      <c r="BA113" s="951"/>
      <c r="BB113" s="951"/>
      <c r="BC113" s="951"/>
      <c r="BD113" s="951"/>
      <c r="BE113" s="951"/>
      <c r="BF113" s="951"/>
      <c r="BG113" s="951"/>
      <c r="BH113" s="951"/>
      <c r="BI113" s="951"/>
      <c r="BJ113" s="951"/>
      <c r="BK113" s="951"/>
      <c r="BL113" s="951"/>
      <c r="BM113" s="951"/>
      <c r="BN113" s="951"/>
      <c r="BO113" s="951"/>
      <c r="BP113" s="952"/>
      <c r="BQ113" s="953">
        <v>1019515</v>
      </c>
      <c r="BR113" s="954"/>
      <c r="BS113" s="954"/>
      <c r="BT113" s="954"/>
      <c r="BU113" s="954"/>
      <c r="BV113" s="954">
        <v>3617090</v>
      </c>
      <c r="BW113" s="954"/>
      <c r="BX113" s="954"/>
      <c r="BY113" s="954"/>
      <c r="BZ113" s="954"/>
      <c r="CA113" s="954">
        <v>4247995</v>
      </c>
      <c r="CB113" s="954"/>
      <c r="CC113" s="954"/>
      <c r="CD113" s="954"/>
      <c r="CE113" s="954"/>
      <c r="CF113" s="948">
        <v>33.299999999999997</v>
      </c>
      <c r="CG113" s="949"/>
      <c r="CH113" s="949"/>
      <c r="CI113" s="949"/>
      <c r="CJ113" s="949"/>
      <c r="CK113" s="976"/>
      <c r="CL113" s="977"/>
      <c r="CM113" s="950" t="s">
        <v>455</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v>3221</v>
      </c>
      <c r="DH113" s="987"/>
      <c r="DI113" s="987"/>
      <c r="DJ113" s="987"/>
      <c r="DK113" s="988"/>
      <c r="DL113" s="989">
        <v>1357</v>
      </c>
      <c r="DM113" s="987"/>
      <c r="DN113" s="987"/>
      <c r="DO113" s="987"/>
      <c r="DP113" s="988"/>
      <c r="DQ113" s="989">
        <v>88</v>
      </c>
      <c r="DR113" s="987"/>
      <c r="DS113" s="987"/>
      <c r="DT113" s="987"/>
      <c r="DU113" s="988"/>
      <c r="DV113" s="990">
        <v>0</v>
      </c>
      <c r="DW113" s="991"/>
      <c r="DX113" s="991"/>
      <c r="DY113" s="991"/>
      <c r="DZ113" s="992"/>
    </row>
    <row r="114" spans="1:130" s="233" customFormat="1" ht="26.25" customHeight="1" x14ac:dyDescent="0.15">
      <c r="A114" s="982"/>
      <c r="B114" s="983"/>
      <c r="C114" s="951" t="s">
        <v>456</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193333</v>
      </c>
      <c r="AB114" s="987"/>
      <c r="AC114" s="987"/>
      <c r="AD114" s="987"/>
      <c r="AE114" s="988"/>
      <c r="AF114" s="989">
        <v>82134</v>
      </c>
      <c r="AG114" s="987"/>
      <c r="AH114" s="987"/>
      <c r="AI114" s="987"/>
      <c r="AJ114" s="988"/>
      <c r="AK114" s="989">
        <v>104930</v>
      </c>
      <c r="AL114" s="987"/>
      <c r="AM114" s="987"/>
      <c r="AN114" s="987"/>
      <c r="AO114" s="988"/>
      <c r="AP114" s="990">
        <v>0.8</v>
      </c>
      <c r="AQ114" s="991"/>
      <c r="AR114" s="991"/>
      <c r="AS114" s="991"/>
      <c r="AT114" s="992"/>
      <c r="AU114" s="936"/>
      <c r="AV114" s="937"/>
      <c r="AW114" s="937"/>
      <c r="AX114" s="937"/>
      <c r="AY114" s="937"/>
      <c r="AZ114" s="950" t="s">
        <v>457</v>
      </c>
      <c r="BA114" s="951"/>
      <c r="BB114" s="951"/>
      <c r="BC114" s="951"/>
      <c r="BD114" s="951"/>
      <c r="BE114" s="951"/>
      <c r="BF114" s="951"/>
      <c r="BG114" s="951"/>
      <c r="BH114" s="951"/>
      <c r="BI114" s="951"/>
      <c r="BJ114" s="951"/>
      <c r="BK114" s="951"/>
      <c r="BL114" s="951"/>
      <c r="BM114" s="951"/>
      <c r="BN114" s="951"/>
      <c r="BO114" s="951"/>
      <c r="BP114" s="952"/>
      <c r="BQ114" s="953">
        <v>1128039</v>
      </c>
      <c r="BR114" s="954"/>
      <c r="BS114" s="954"/>
      <c r="BT114" s="954"/>
      <c r="BU114" s="954"/>
      <c r="BV114" s="954">
        <v>1203825</v>
      </c>
      <c r="BW114" s="954"/>
      <c r="BX114" s="954"/>
      <c r="BY114" s="954"/>
      <c r="BZ114" s="954"/>
      <c r="CA114" s="954">
        <v>904298</v>
      </c>
      <c r="CB114" s="954"/>
      <c r="CC114" s="954"/>
      <c r="CD114" s="954"/>
      <c r="CE114" s="954"/>
      <c r="CF114" s="948">
        <v>7.1</v>
      </c>
      <c r="CG114" s="949"/>
      <c r="CH114" s="949"/>
      <c r="CI114" s="949"/>
      <c r="CJ114" s="949"/>
      <c r="CK114" s="976"/>
      <c r="CL114" s="977"/>
      <c r="CM114" s="950" t="s">
        <v>458</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445</v>
      </c>
      <c r="DH114" s="987"/>
      <c r="DI114" s="987"/>
      <c r="DJ114" s="987"/>
      <c r="DK114" s="988"/>
      <c r="DL114" s="989" t="s">
        <v>445</v>
      </c>
      <c r="DM114" s="987"/>
      <c r="DN114" s="987"/>
      <c r="DO114" s="987"/>
      <c r="DP114" s="988"/>
      <c r="DQ114" s="989" t="s">
        <v>445</v>
      </c>
      <c r="DR114" s="987"/>
      <c r="DS114" s="987"/>
      <c r="DT114" s="987"/>
      <c r="DU114" s="988"/>
      <c r="DV114" s="990" t="s">
        <v>445</v>
      </c>
      <c r="DW114" s="991"/>
      <c r="DX114" s="991"/>
      <c r="DY114" s="991"/>
      <c r="DZ114" s="992"/>
    </row>
    <row r="115" spans="1:130" s="233" customFormat="1" ht="26.25" customHeight="1" x14ac:dyDescent="0.15">
      <c r="A115" s="982"/>
      <c r="B115" s="983"/>
      <c r="C115" s="951" t="s">
        <v>459</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v>145986</v>
      </c>
      <c r="AB115" s="966"/>
      <c r="AC115" s="966"/>
      <c r="AD115" s="966"/>
      <c r="AE115" s="967"/>
      <c r="AF115" s="968">
        <v>143611</v>
      </c>
      <c r="AG115" s="966"/>
      <c r="AH115" s="966"/>
      <c r="AI115" s="966"/>
      <c r="AJ115" s="967"/>
      <c r="AK115" s="968">
        <v>132706</v>
      </c>
      <c r="AL115" s="966"/>
      <c r="AM115" s="966"/>
      <c r="AN115" s="966"/>
      <c r="AO115" s="967"/>
      <c r="AP115" s="969">
        <v>1</v>
      </c>
      <c r="AQ115" s="970"/>
      <c r="AR115" s="970"/>
      <c r="AS115" s="970"/>
      <c r="AT115" s="971"/>
      <c r="AU115" s="936"/>
      <c r="AV115" s="937"/>
      <c r="AW115" s="937"/>
      <c r="AX115" s="937"/>
      <c r="AY115" s="937"/>
      <c r="AZ115" s="950" t="s">
        <v>460</v>
      </c>
      <c r="BA115" s="951"/>
      <c r="BB115" s="951"/>
      <c r="BC115" s="951"/>
      <c r="BD115" s="951"/>
      <c r="BE115" s="951"/>
      <c r="BF115" s="951"/>
      <c r="BG115" s="951"/>
      <c r="BH115" s="951"/>
      <c r="BI115" s="951"/>
      <c r="BJ115" s="951"/>
      <c r="BK115" s="951"/>
      <c r="BL115" s="951"/>
      <c r="BM115" s="951"/>
      <c r="BN115" s="951"/>
      <c r="BO115" s="951"/>
      <c r="BP115" s="952"/>
      <c r="BQ115" s="953" t="s">
        <v>445</v>
      </c>
      <c r="BR115" s="954"/>
      <c r="BS115" s="954"/>
      <c r="BT115" s="954"/>
      <c r="BU115" s="954"/>
      <c r="BV115" s="954" t="s">
        <v>445</v>
      </c>
      <c r="BW115" s="954"/>
      <c r="BX115" s="954"/>
      <c r="BY115" s="954"/>
      <c r="BZ115" s="954"/>
      <c r="CA115" s="954" t="s">
        <v>445</v>
      </c>
      <c r="CB115" s="954"/>
      <c r="CC115" s="954"/>
      <c r="CD115" s="954"/>
      <c r="CE115" s="954"/>
      <c r="CF115" s="948" t="s">
        <v>445</v>
      </c>
      <c r="CG115" s="949"/>
      <c r="CH115" s="949"/>
      <c r="CI115" s="949"/>
      <c r="CJ115" s="949"/>
      <c r="CK115" s="976"/>
      <c r="CL115" s="977"/>
      <c r="CM115" s="950" t="s">
        <v>461</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445</v>
      </c>
      <c r="DH115" s="987"/>
      <c r="DI115" s="987"/>
      <c r="DJ115" s="987"/>
      <c r="DK115" s="988"/>
      <c r="DL115" s="989" t="s">
        <v>445</v>
      </c>
      <c r="DM115" s="987"/>
      <c r="DN115" s="987"/>
      <c r="DO115" s="987"/>
      <c r="DP115" s="988"/>
      <c r="DQ115" s="989" t="s">
        <v>445</v>
      </c>
      <c r="DR115" s="987"/>
      <c r="DS115" s="987"/>
      <c r="DT115" s="987"/>
      <c r="DU115" s="988"/>
      <c r="DV115" s="990" t="s">
        <v>445</v>
      </c>
      <c r="DW115" s="991"/>
      <c r="DX115" s="991"/>
      <c r="DY115" s="991"/>
      <c r="DZ115" s="992"/>
    </row>
    <row r="116" spans="1:130" s="233" customFormat="1" ht="26.25" customHeight="1" x14ac:dyDescent="0.15">
      <c r="A116" s="984"/>
      <c r="B116" s="985"/>
      <c r="C116" s="993" t="s">
        <v>462</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t="s">
        <v>445</v>
      </c>
      <c r="AB116" s="987"/>
      <c r="AC116" s="987"/>
      <c r="AD116" s="987"/>
      <c r="AE116" s="988"/>
      <c r="AF116" s="989" t="s">
        <v>445</v>
      </c>
      <c r="AG116" s="987"/>
      <c r="AH116" s="987"/>
      <c r="AI116" s="987"/>
      <c r="AJ116" s="988"/>
      <c r="AK116" s="989" t="s">
        <v>445</v>
      </c>
      <c r="AL116" s="987"/>
      <c r="AM116" s="987"/>
      <c r="AN116" s="987"/>
      <c r="AO116" s="988"/>
      <c r="AP116" s="990" t="s">
        <v>445</v>
      </c>
      <c r="AQ116" s="991"/>
      <c r="AR116" s="991"/>
      <c r="AS116" s="991"/>
      <c r="AT116" s="992"/>
      <c r="AU116" s="936"/>
      <c r="AV116" s="937"/>
      <c r="AW116" s="937"/>
      <c r="AX116" s="937"/>
      <c r="AY116" s="937"/>
      <c r="AZ116" s="995" t="s">
        <v>463</v>
      </c>
      <c r="BA116" s="996"/>
      <c r="BB116" s="996"/>
      <c r="BC116" s="996"/>
      <c r="BD116" s="996"/>
      <c r="BE116" s="996"/>
      <c r="BF116" s="996"/>
      <c r="BG116" s="996"/>
      <c r="BH116" s="996"/>
      <c r="BI116" s="996"/>
      <c r="BJ116" s="996"/>
      <c r="BK116" s="996"/>
      <c r="BL116" s="996"/>
      <c r="BM116" s="996"/>
      <c r="BN116" s="996"/>
      <c r="BO116" s="996"/>
      <c r="BP116" s="997"/>
      <c r="BQ116" s="953" t="s">
        <v>445</v>
      </c>
      <c r="BR116" s="954"/>
      <c r="BS116" s="954"/>
      <c r="BT116" s="954"/>
      <c r="BU116" s="954"/>
      <c r="BV116" s="954" t="s">
        <v>445</v>
      </c>
      <c r="BW116" s="954"/>
      <c r="BX116" s="954"/>
      <c r="BY116" s="954"/>
      <c r="BZ116" s="954"/>
      <c r="CA116" s="954" t="s">
        <v>445</v>
      </c>
      <c r="CB116" s="954"/>
      <c r="CC116" s="954"/>
      <c r="CD116" s="954"/>
      <c r="CE116" s="954"/>
      <c r="CF116" s="948" t="s">
        <v>445</v>
      </c>
      <c r="CG116" s="949"/>
      <c r="CH116" s="949"/>
      <c r="CI116" s="949"/>
      <c r="CJ116" s="949"/>
      <c r="CK116" s="976"/>
      <c r="CL116" s="977"/>
      <c r="CM116" s="950" t="s">
        <v>464</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445</v>
      </c>
      <c r="DH116" s="987"/>
      <c r="DI116" s="987"/>
      <c r="DJ116" s="987"/>
      <c r="DK116" s="988"/>
      <c r="DL116" s="989" t="s">
        <v>445</v>
      </c>
      <c r="DM116" s="987"/>
      <c r="DN116" s="987"/>
      <c r="DO116" s="987"/>
      <c r="DP116" s="988"/>
      <c r="DQ116" s="989" t="s">
        <v>445</v>
      </c>
      <c r="DR116" s="987"/>
      <c r="DS116" s="987"/>
      <c r="DT116" s="987"/>
      <c r="DU116" s="988"/>
      <c r="DV116" s="990" t="s">
        <v>445</v>
      </c>
      <c r="DW116" s="991"/>
      <c r="DX116" s="991"/>
      <c r="DY116" s="991"/>
      <c r="DZ116" s="992"/>
    </row>
    <row r="117" spans="1:130" s="233" customFormat="1" ht="26.25" customHeight="1" x14ac:dyDescent="0.15">
      <c r="A117" s="940" t="s">
        <v>194</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465</v>
      </c>
      <c r="Z117" s="922"/>
      <c r="AA117" s="1006">
        <v>4559213</v>
      </c>
      <c r="AB117" s="1007"/>
      <c r="AC117" s="1007"/>
      <c r="AD117" s="1007"/>
      <c r="AE117" s="1008"/>
      <c r="AF117" s="1009">
        <v>4275788</v>
      </c>
      <c r="AG117" s="1007"/>
      <c r="AH117" s="1007"/>
      <c r="AI117" s="1007"/>
      <c r="AJ117" s="1008"/>
      <c r="AK117" s="1009">
        <v>4384280</v>
      </c>
      <c r="AL117" s="1007"/>
      <c r="AM117" s="1007"/>
      <c r="AN117" s="1007"/>
      <c r="AO117" s="1008"/>
      <c r="AP117" s="1010"/>
      <c r="AQ117" s="1011"/>
      <c r="AR117" s="1011"/>
      <c r="AS117" s="1011"/>
      <c r="AT117" s="1012"/>
      <c r="AU117" s="936"/>
      <c r="AV117" s="937"/>
      <c r="AW117" s="937"/>
      <c r="AX117" s="937"/>
      <c r="AY117" s="937"/>
      <c r="AZ117" s="1002" t="s">
        <v>466</v>
      </c>
      <c r="BA117" s="1003"/>
      <c r="BB117" s="1003"/>
      <c r="BC117" s="1003"/>
      <c r="BD117" s="1003"/>
      <c r="BE117" s="1003"/>
      <c r="BF117" s="1003"/>
      <c r="BG117" s="1003"/>
      <c r="BH117" s="1003"/>
      <c r="BI117" s="1003"/>
      <c r="BJ117" s="1003"/>
      <c r="BK117" s="1003"/>
      <c r="BL117" s="1003"/>
      <c r="BM117" s="1003"/>
      <c r="BN117" s="1003"/>
      <c r="BO117" s="1003"/>
      <c r="BP117" s="1004"/>
      <c r="BQ117" s="953" t="s">
        <v>142</v>
      </c>
      <c r="BR117" s="954"/>
      <c r="BS117" s="954"/>
      <c r="BT117" s="954"/>
      <c r="BU117" s="954"/>
      <c r="BV117" s="954" t="s">
        <v>142</v>
      </c>
      <c r="BW117" s="954"/>
      <c r="BX117" s="954"/>
      <c r="BY117" s="954"/>
      <c r="BZ117" s="954"/>
      <c r="CA117" s="954" t="s">
        <v>142</v>
      </c>
      <c r="CB117" s="954"/>
      <c r="CC117" s="954"/>
      <c r="CD117" s="954"/>
      <c r="CE117" s="954"/>
      <c r="CF117" s="948" t="s">
        <v>142</v>
      </c>
      <c r="CG117" s="949"/>
      <c r="CH117" s="949"/>
      <c r="CI117" s="949"/>
      <c r="CJ117" s="949"/>
      <c r="CK117" s="976"/>
      <c r="CL117" s="977"/>
      <c r="CM117" s="950" t="s">
        <v>467</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468</v>
      </c>
      <c r="DH117" s="987"/>
      <c r="DI117" s="987"/>
      <c r="DJ117" s="987"/>
      <c r="DK117" s="988"/>
      <c r="DL117" s="989" t="s">
        <v>142</v>
      </c>
      <c r="DM117" s="987"/>
      <c r="DN117" s="987"/>
      <c r="DO117" s="987"/>
      <c r="DP117" s="988"/>
      <c r="DQ117" s="989" t="s">
        <v>142</v>
      </c>
      <c r="DR117" s="987"/>
      <c r="DS117" s="987"/>
      <c r="DT117" s="987"/>
      <c r="DU117" s="988"/>
      <c r="DV117" s="990" t="s">
        <v>142</v>
      </c>
      <c r="DW117" s="991"/>
      <c r="DX117" s="991"/>
      <c r="DY117" s="991"/>
      <c r="DZ117" s="992"/>
    </row>
    <row r="118" spans="1:130" s="233" customFormat="1" ht="26.25" customHeight="1" x14ac:dyDescent="0.15">
      <c r="A118" s="940" t="s">
        <v>440</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437</v>
      </c>
      <c r="AB118" s="921"/>
      <c r="AC118" s="921"/>
      <c r="AD118" s="921"/>
      <c r="AE118" s="922"/>
      <c r="AF118" s="920" t="s">
        <v>438</v>
      </c>
      <c r="AG118" s="921"/>
      <c r="AH118" s="921"/>
      <c r="AI118" s="921"/>
      <c r="AJ118" s="922"/>
      <c r="AK118" s="920" t="s">
        <v>314</v>
      </c>
      <c r="AL118" s="921"/>
      <c r="AM118" s="921"/>
      <c r="AN118" s="921"/>
      <c r="AO118" s="922"/>
      <c r="AP118" s="998" t="s">
        <v>439</v>
      </c>
      <c r="AQ118" s="999"/>
      <c r="AR118" s="999"/>
      <c r="AS118" s="999"/>
      <c r="AT118" s="1000"/>
      <c r="AU118" s="936"/>
      <c r="AV118" s="937"/>
      <c r="AW118" s="937"/>
      <c r="AX118" s="937"/>
      <c r="AY118" s="937"/>
      <c r="AZ118" s="1001" t="s">
        <v>469</v>
      </c>
      <c r="BA118" s="993"/>
      <c r="BB118" s="993"/>
      <c r="BC118" s="993"/>
      <c r="BD118" s="993"/>
      <c r="BE118" s="993"/>
      <c r="BF118" s="993"/>
      <c r="BG118" s="993"/>
      <c r="BH118" s="993"/>
      <c r="BI118" s="993"/>
      <c r="BJ118" s="993"/>
      <c r="BK118" s="993"/>
      <c r="BL118" s="993"/>
      <c r="BM118" s="993"/>
      <c r="BN118" s="993"/>
      <c r="BO118" s="993"/>
      <c r="BP118" s="994"/>
      <c r="BQ118" s="1027" t="s">
        <v>142</v>
      </c>
      <c r="BR118" s="1028"/>
      <c r="BS118" s="1028"/>
      <c r="BT118" s="1028"/>
      <c r="BU118" s="1028"/>
      <c r="BV118" s="1028" t="s">
        <v>470</v>
      </c>
      <c r="BW118" s="1028"/>
      <c r="BX118" s="1028"/>
      <c r="BY118" s="1028"/>
      <c r="BZ118" s="1028"/>
      <c r="CA118" s="1028" t="s">
        <v>142</v>
      </c>
      <c r="CB118" s="1028"/>
      <c r="CC118" s="1028"/>
      <c r="CD118" s="1028"/>
      <c r="CE118" s="1028"/>
      <c r="CF118" s="948" t="s">
        <v>470</v>
      </c>
      <c r="CG118" s="949"/>
      <c r="CH118" s="949"/>
      <c r="CI118" s="949"/>
      <c r="CJ118" s="949"/>
      <c r="CK118" s="976"/>
      <c r="CL118" s="977"/>
      <c r="CM118" s="950" t="s">
        <v>471</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472</v>
      </c>
      <c r="DH118" s="987"/>
      <c r="DI118" s="987"/>
      <c r="DJ118" s="987"/>
      <c r="DK118" s="988"/>
      <c r="DL118" s="989" t="s">
        <v>142</v>
      </c>
      <c r="DM118" s="987"/>
      <c r="DN118" s="987"/>
      <c r="DO118" s="987"/>
      <c r="DP118" s="988"/>
      <c r="DQ118" s="989" t="s">
        <v>470</v>
      </c>
      <c r="DR118" s="987"/>
      <c r="DS118" s="987"/>
      <c r="DT118" s="987"/>
      <c r="DU118" s="988"/>
      <c r="DV118" s="990" t="s">
        <v>142</v>
      </c>
      <c r="DW118" s="991"/>
      <c r="DX118" s="991"/>
      <c r="DY118" s="991"/>
      <c r="DZ118" s="992"/>
    </row>
    <row r="119" spans="1:130" s="233" customFormat="1" ht="26.25" customHeight="1" x14ac:dyDescent="0.15">
      <c r="A119" s="1085" t="s">
        <v>443</v>
      </c>
      <c r="B119" s="975"/>
      <c r="C119" s="957" t="s">
        <v>444</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468</v>
      </c>
      <c r="AB119" s="928"/>
      <c r="AC119" s="928"/>
      <c r="AD119" s="928"/>
      <c r="AE119" s="929"/>
      <c r="AF119" s="930" t="s">
        <v>142</v>
      </c>
      <c r="AG119" s="928"/>
      <c r="AH119" s="928"/>
      <c r="AI119" s="928"/>
      <c r="AJ119" s="929"/>
      <c r="AK119" s="930" t="s">
        <v>142</v>
      </c>
      <c r="AL119" s="928"/>
      <c r="AM119" s="928"/>
      <c r="AN119" s="928"/>
      <c r="AO119" s="929"/>
      <c r="AP119" s="931" t="s">
        <v>470</v>
      </c>
      <c r="AQ119" s="932"/>
      <c r="AR119" s="932"/>
      <c r="AS119" s="932"/>
      <c r="AT119" s="933"/>
      <c r="AU119" s="938"/>
      <c r="AV119" s="939"/>
      <c r="AW119" s="939"/>
      <c r="AX119" s="939"/>
      <c r="AY119" s="939"/>
      <c r="AZ119" s="254" t="s">
        <v>194</v>
      </c>
      <c r="BA119" s="254"/>
      <c r="BB119" s="254"/>
      <c r="BC119" s="254"/>
      <c r="BD119" s="254"/>
      <c r="BE119" s="254"/>
      <c r="BF119" s="254"/>
      <c r="BG119" s="254"/>
      <c r="BH119" s="254"/>
      <c r="BI119" s="254"/>
      <c r="BJ119" s="254"/>
      <c r="BK119" s="254"/>
      <c r="BL119" s="254"/>
      <c r="BM119" s="254"/>
      <c r="BN119" s="254"/>
      <c r="BO119" s="1005" t="s">
        <v>473</v>
      </c>
      <c r="BP119" s="1033"/>
      <c r="BQ119" s="1027">
        <v>43912267</v>
      </c>
      <c r="BR119" s="1028"/>
      <c r="BS119" s="1028"/>
      <c r="BT119" s="1028"/>
      <c r="BU119" s="1028"/>
      <c r="BV119" s="1028">
        <v>45155218</v>
      </c>
      <c r="BW119" s="1028"/>
      <c r="BX119" s="1028"/>
      <c r="BY119" s="1028"/>
      <c r="BZ119" s="1028"/>
      <c r="CA119" s="1028">
        <v>43735398</v>
      </c>
      <c r="CB119" s="1028"/>
      <c r="CC119" s="1028"/>
      <c r="CD119" s="1028"/>
      <c r="CE119" s="1028"/>
      <c r="CF119" s="1029"/>
      <c r="CG119" s="1030"/>
      <c r="CH119" s="1030"/>
      <c r="CI119" s="1030"/>
      <c r="CJ119" s="1031"/>
      <c r="CK119" s="978"/>
      <c r="CL119" s="979"/>
      <c r="CM119" s="1001" t="s">
        <v>474</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v>51898</v>
      </c>
      <c r="DH119" s="1014"/>
      <c r="DI119" s="1014"/>
      <c r="DJ119" s="1014"/>
      <c r="DK119" s="1015"/>
      <c r="DL119" s="1013">
        <v>4700</v>
      </c>
      <c r="DM119" s="1014"/>
      <c r="DN119" s="1014"/>
      <c r="DO119" s="1014"/>
      <c r="DP119" s="1015"/>
      <c r="DQ119" s="1013">
        <v>2635</v>
      </c>
      <c r="DR119" s="1014"/>
      <c r="DS119" s="1014"/>
      <c r="DT119" s="1014"/>
      <c r="DU119" s="1015"/>
      <c r="DV119" s="1016">
        <v>0</v>
      </c>
      <c r="DW119" s="1017"/>
      <c r="DX119" s="1017"/>
      <c r="DY119" s="1017"/>
      <c r="DZ119" s="1018"/>
    </row>
    <row r="120" spans="1:130" s="233" customFormat="1" ht="26.25" customHeight="1" x14ac:dyDescent="0.15">
      <c r="A120" s="1086"/>
      <c r="B120" s="977"/>
      <c r="C120" s="950" t="s">
        <v>448</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142</v>
      </c>
      <c r="AB120" s="987"/>
      <c r="AC120" s="987"/>
      <c r="AD120" s="987"/>
      <c r="AE120" s="988"/>
      <c r="AF120" s="989" t="s">
        <v>142</v>
      </c>
      <c r="AG120" s="987"/>
      <c r="AH120" s="987"/>
      <c r="AI120" s="987"/>
      <c r="AJ120" s="988"/>
      <c r="AK120" s="989" t="s">
        <v>475</v>
      </c>
      <c r="AL120" s="987"/>
      <c r="AM120" s="987"/>
      <c r="AN120" s="987"/>
      <c r="AO120" s="988"/>
      <c r="AP120" s="990" t="s">
        <v>470</v>
      </c>
      <c r="AQ120" s="991"/>
      <c r="AR120" s="991"/>
      <c r="AS120" s="991"/>
      <c r="AT120" s="992"/>
      <c r="AU120" s="1019" t="s">
        <v>476</v>
      </c>
      <c r="AV120" s="1020"/>
      <c r="AW120" s="1020"/>
      <c r="AX120" s="1020"/>
      <c r="AY120" s="1021"/>
      <c r="AZ120" s="957" t="s">
        <v>477</v>
      </c>
      <c r="BA120" s="925"/>
      <c r="BB120" s="925"/>
      <c r="BC120" s="925"/>
      <c r="BD120" s="925"/>
      <c r="BE120" s="925"/>
      <c r="BF120" s="925"/>
      <c r="BG120" s="925"/>
      <c r="BH120" s="925"/>
      <c r="BI120" s="925"/>
      <c r="BJ120" s="925"/>
      <c r="BK120" s="925"/>
      <c r="BL120" s="925"/>
      <c r="BM120" s="925"/>
      <c r="BN120" s="925"/>
      <c r="BO120" s="925"/>
      <c r="BP120" s="926"/>
      <c r="BQ120" s="958">
        <v>11088364</v>
      </c>
      <c r="BR120" s="959"/>
      <c r="BS120" s="959"/>
      <c r="BT120" s="959"/>
      <c r="BU120" s="959"/>
      <c r="BV120" s="959">
        <v>10511971</v>
      </c>
      <c r="BW120" s="959"/>
      <c r="BX120" s="959"/>
      <c r="BY120" s="959"/>
      <c r="BZ120" s="959"/>
      <c r="CA120" s="959">
        <v>11204037</v>
      </c>
      <c r="CB120" s="959"/>
      <c r="CC120" s="959"/>
      <c r="CD120" s="959"/>
      <c r="CE120" s="959"/>
      <c r="CF120" s="972">
        <v>87.9</v>
      </c>
      <c r="CG120" s="973"/>
      <c r="CH120" s="973"/>
      <c r="CI120" s="973"/>
      <c r="CJ120" s="973"/>
      <c r="CK120" s="1034" t="s">
        <v>478</v>
      </c>
      <c r="CL120" s="1035"/>
      <c r="CM120" s="1035"/>
      <c r="CN120" s="1035"/>
      <c r="CO120" s="1036"/>
      <c r="CP120" s="1042" t="s">
        <v>479</v>
      </c>
      <c r="CQ120" s="1043"/>
      <c r="CR120" s="1043"/>
      <c r="CS120" s="1043"/>
      <c r="CT120" s="1043"/>
      <c r="CU120" s="1043"/>
      <c r="CV120" s="1043"/>
      <c r="CW120" s="1043"/>
      <c r="CX120" s="1043"/>
      <c r="CY120" s="1043"/>
      <c r="CZ120" s="1043"/>
      <c r="DA120" s="1043"/>
      <c r="DB120" s="1043"/>
      <c r="DC120" s="1043"/>
      <c r="DD120" s="1043"/>
      <c r="DE120" s="1043"/>
      <c r="DF120" s="1044"/>
      <c r="DG120" s="958" t="s">
        <v>142</v>
      </c>
      <c r="DH120" s="959"/>
      <c r="DI120" s="959"/>
      <c r="DJ120" s="959"/>
      <c r="DK120" s="959"/>
      <c r="DL120" s="959">
        <v>6104985</v>
      </c>
      <c r="DM120" s="959"/>
      <c r="DN120" s="959"/>
      <c r="DO120" s="959"/>
      <c r="DP120" s="959"/>
      <c r="DQ120" s="959">
        <v>5793988</v>
      </c>
      <c r="DR120" s="959"/>
      <c r="DS120" s="959"/>
      <c r="DT120" s="959"/>
      <c r="DU120" s="959"/>
      <c r="DV120" s="960">
        <v>45.5</v>
      </c>
      <c r="DW120" s="960"/>
      <c r="DX120" s="960"/>
      <c r="DY120" s="960"/>
      <c r="DZ120" s="961"/>
    </row>
    <row r="121" spans="1:130" s="233" customFormat="1" ht="26.25" customHeight="1" x14ac:dyDescent="0.15">
      <c r="A121" s="1086"/>
      <c r="B121" s="977"/>
      <c r="C121" s="1002" t="s">
        <v>480</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v>130298</v>
      </c>
      <c r="AB121" s="987"/>
      <c r="AC121" s="987"/>
      <c r="AD121" s="987"/>
      <c r="AE121" s="988"/>
      <c r="AF121" s="989">
        <v>130301</v>
      </c>
      <c r="AG121" s="987"/>
      <c r="AH121" s="987"/>
      <c r="AI121" s="987"/>
      <c r="AJ121" s="988"/>
      <c r="AK121" s="989">
        <v>130301</v>
      </c>
      <c r="AL121" s="987"/>
      <c r="AM121" s="987"/>
      <c r="AN121" s="987"/>
      <c r="AO121" s="988"/>
      <c r="AP121" s="990">
        <v>1</v>
      </c>
      <c r="AQ121" s="991"/>
      <c r="AR121" s="991"/>
      <c r="AS121" s="991"/>
      <c r="AT121" s="992"/>
      <c r="AU121" s="1022"/>
      <c r="AV121" s="1023"/>
      <c r="AW121" s="1023"/>
      <c r="AX121" s="1023"/>
      <c r="AY121" s="1024"/>
      <c r="AZ121" s="950" t="s">
        <v>481</v>
      </c>
      <c r="BA121" s="951"/>
      <c r="BB121" s="951"/>
      <c r="BC121" s="951"/>
      <c r="BD121" s="951"/>
      <c r="BE121" s="951"/>
      <c r="BF121" s="951"/>
      <c r="BG121" s="951"/>
      <c r="BH121" s="951"/>
      <c r="BI121" s="951"/>
      <c r="BJ121" s="951"/>
      <c r="BK121" s="951"/>
      <c r="BL121" s="951"/>
      <c r="BM121" s="951"/>
      <c r="BN121" s="951"/>
      <c r="BO121" s="951"/>
      <c r="BP121" s="952"/>
      <c r="BQ121" s="953">
        <v>919377</v>
      </c>
      <c r="BR121" s="954"/>
      <c r="BS121" s="954"/>
      <c r="BT121" s="954"/>
      <c r="BU121" s="954"/>
      <c r="BV121" s="954">
        <v>907975</v>
      </c>
      <c r="BW121" s="954"/>
      <c r="BX121" s="954"/>
      <c r="BY121" s="954"/>
      <c r="BZ121" s="954"/>
      <c r="CA121" s="954">
        <v>815825</v>
      </c>
      <c r="CB121" s="954"/>
      <c r="CC121" s="954"/>
      <c r="CD121" s="954"/>
      <c r="CE121" s="954"/>
      <c r="CF121" s="948">
        <v>6.4</v>
      </c>
      <c r="CG121" s="949"/>
      <c r="CH121" s="949"/>
      <c r="CI121" s="949"/>
      <c r="CJ121" s="949"/>
      <c r="CK121" s="1037"/>
      <c r="CL121" s="1038"/>
      <c r="CM121" s="1038"/>
      <c r="CN121" s="1038"/>
      <c r="CO121" s="1039"/>
      <c r="CP121" s="1047" t="s">
        <v>482</v>
      </c>
      <c r="CQ121" s="1048"/>
      <c r="CR121" s="1048"/>
      <c r="CS121" s="1048"/>
      <c r="CT121" s="1048"/>
      <c r="CU121" s="1048"/>
      <c r="CV121" s="1048"/>
      <c r="CW121" s="1048"/>
      <c r="CX121" s="1048"/>
      <c r="CY121" s="1048"/>
      <c r="CZ121" s="1048"/>
      <c r="DA121" s="1048"/>
      <c r="DB121" s="1048"/>
      <c r="DC121" s="1048"/>
      <c r="DD121" s="1048"/>
      <c r="DE121" s="1048"/>
      <c r="DF121" s="1049"/>
      <c r="DG121" s="953">
        <v>653149</v>
      </c>
      <c r="DH121" s="954"/>
      <c r="DI121" s="954"/>
      <c r="DJ121" s="954"/>
      <c r="DK121" s="954"/>
      <c r="DL121" s="954">
        <v>646725</v>
      </c>
      <c r="DM121" s="954"/>
      <c r="DN121" s="954"/>
      <c r="DO121" s="954"/>
      <c r="DP121" s="954"/>
      <c r="DQ121" s="954">
        <v>651408</v>
      </c>
      <c r="DR121" s="954"/>
      <c r="DS121" s="954"/>
      <c r="DT121" s="954"/>
      <c r="DU121" s="954"/>
      <c r="DV121" s="955">
        <v>5.0999999999999996</v>
      </c>
      <c r="DW121" s="955"/>
      <c r="DX121" s="955"/>
      <c r="DY121" s="955"/>
      <c r="DZ121" s="956"/>
    </row>
    <row r="122" spans="1:130" s="233" customFormat="1" ht="26.25" customHeight="1" x14ac:dyDescent="0.15">
      <c r="A122" s="1086"/>
      <c r="B122" s="977"/>
      <c r="C122" s="950" t="s">
        <v>458</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483</v>
      </c>
      <c r="AB122" s="987"/>
      <c r="AC122" s="987"/>
      <c r="AD122" s="987"/>
      <c r="AE122" s="988"/>
      <c r="AF122" s="989" t="s">
        <v>142</v>
      </c>
      <c r="AG122" s="987"/>
      <c r="AH122" s="987"/>
      <c r="AI122" s="987"/>
      <c r="AJ122" s="988"/>
      <c r="AK122" s="989" t="s">
        <v>142</v>
      </c>
      <c r="AL122" s="987"/>
      <c r="AM122" s="987"/>
      <c r="AN122" s="987"/>
      <c r="AO122" s="988"/>
      <c r="AP122" s="990" t="s">
        <v>142</v>
      </c>
      <c r="AQ122" s="991"/>
      <c r="AR122" s="991"/>
      <c r="AS122" s="991"/>
      <c r="AT122" s="992"/>
      <c r="AU122" s="1022"/>
      <c r="AV122" s="1023"/>
      <c r="AW122" s="1023"/>
      <c r="AX122" s="1023"/>
      <c r="AY122" s="1024"/>
      <c r="AZ122" s="1001" t="s">
        <v>484</v>
      </c>
      <c r="BA122" s="993"/>
      <c r="BB122" s="993"/>
      <c r="BC122" s="993"/>
      <c r="BD122" s="993"/>
      <c r="BE122" s="993"/>
      <c r="BF122" s="993"/>
      <c r="BG122" s="993"/>
      <c r="BH122" s="993"/>
      <c r="BI122" s="993"/>
      <c r="BJ122" s="993"/>
      <c r="BK122" s="993"/>
      <c r="BL122" s="993"/>
      <c r="BM122" s="993"/>
      <c r="BN122" s="993"/>
      <c r="BO122" s="993"/>
      <c r="BP122" s="994"/>
      <c r="BQ122" s="1027">
        <v>31435196</v>
      </c>
      <c r="BR122" s="1028"/>
      <c r="BS122" s="1028"/>
      <c r="BT122" s="1028"/>
      <c r="BU122" s="1028"/>
      <c r="BV122" s="1028">
        <v>31144196</v>
      </c>
      <c r="BW122" s="1028"/>
      <c r="BX122" s="1028"/>
      <c r="BY122" s="1028"/>
      <c r="BZ122" s="1028"/>
      <c r="CA122" s="1028">
        <v>29960986</v>
      </c>
      <c r="CB122" s="1028"/>
      <c r="CC122" s="1028"/>
      <c r="CD122" s="1028"/>
      <c r="CE122" s="1028"/>
      <c r="CF122" s="1045">
        <v>235.1</v>
      </c>
      <c r="CG122" s="1046"/>
      <c r="CH122" s="1046"/>
      <c r="CI122" s="1046"/>
      <c r="CJ122" s="1046"/>
      <c r="CK122" s="1037"/>
      <c r="CL122" s="1038"/>
      <c r="CM122" s="1038"/>
      <c r="CN122" s="1038"/>
      <c r="CO122" s="1039"/>
      <c r="CP122" s="1047" t="s">
        <v>485</v>
      </c>
      <c r="CQ122" s="1048"/>
      <c r="CR122" s="1048"/>
      <c r="CS122" s="1048"/>
      <c r="CT122" s="1048"/>
      <c r="CU122" s="1048"/>
      <c r="CV122" s="1048"/>
      <c r="CW122" s="1048"/>
      <c r="CX122" s="1048"/>
      <c r="CY122" s="1048"/>
      <c r="CZ122" s="1048"/>
      <c r="DA122" s="1048"/>
      <c r="DB122" s="1048"/>
      <c r="DC122" s="1048"/>
      <c r="DD122" s="1048"/>
      <c r="DE122" s="1048"/>
      <c r="DF122" s="1049"/>
      <c r="DG122" s="953" t="s">
        <v>142</v>
      </c>
      <c r="DH122" s="954"/>
      <c r="DI122" s="954"/>
      <c r="DJ122" s="954"/>
      <c r="DK122" s="954"/>
      <c r="DL122" s="954" t="s">
        <v>142</v>
      </c>
      <c r="DM122" s="954"/>
      <c r="DN122" s="954"/>
      <c r="DO122" s="954"/>
      <c r="DP122" s="954"/>
      <c r="DQ122" s="954" t="s">
        <v>468</v>
      </c>
      <c r="DR122" s="954"/>
      <c r="DS122" s="954"/>
      <c r="DT122" s="954"/>
      <c r="DU122" s="954"/>
      <c r="DV122" s="955" t="s">
        <v>472</v>
      </c>
      <c r="DW122" s="955"/>
      <c r="DX122" s="955"/>
      <c r="DY122" s="955"/>
      <c r="DZ122" s="956"/>
    </row>
    <row r="123" spans="1:130" s="233" customFormat="1" ht="26.25" customHeight="1" x14ac:dyDescent="0.15">
      <c r="A123" s="1086"/>
      <c r="B123" s="977"/>
      <c r="C123" s="950" t="s">
        <v>464</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475</v>
      </c>
      <c r="AB123" s="987"/>
      <c r="AC123" s="987"/>
      <c r="AD123" s="987"/>
      <c r="AE123" s="988"/>
      <c r="AF123" s="989" t="s">
        <v>483</v>
      </c>
      <c r="AG123" s="987"/>
      <c r="AH123" s="987"/>
      <c r="AI123" s="987"/>
      <c r="AJ123" s="988"/>
      <c r="AK123" s="989" t="s">
        <v>142</v>
      </c>
      <c r="AL123" s="987"/>
      <c r="AM123" s="987"/>
      <c r="AN123" s="987"/>
      <c r="AO123" s="988"/>
      <c r="AP123" s="990" t="s">
        <v>470</v>
      </c>
      <c r="AQ123" s="991"/>
      <c r="AR123" s="991"/>
      <c r="AS123" s="991"/>
      <c r="AT123" s="992"/>
      <c r="AU123" s="1025"/>
      <c r="AV123" s="1026"/>
      <c r="AW123" s="1026"/>
      <c r="AX123" s="1026"/>
      <c r="AY123" s="1026"/>
      <c r="AZ123" s="254" t="s">
        <v>194</v>
      </c>
      <c r="BA123" s="254"/>
      <c r="BB123" s="254"/>
      <c r="BC123" s="254"/>
      <c r="BD123" s="254"/>
      <c r="BE123" s="254"/>
      <c r="BF123" s="254"/>
      <c r="BG123" s="254"/>
      <c r="BH123" s="254"/>
      <c r="BI123" s="254"/>
      <c r="BJ123" s="254"/>
      <c r="BK123" s="254"/>
      <c r="BL123" s="254"/>
      <c r="BM123" s="254"/>
      <c r="BN123" s="254"/>
      <c r="BO123" s="1005" t="s">
        <v>486</v>
      </c>
      <c r="BP123" s="1033"/>
      <c r="BQ123" s="1092">
        <v>43442937</v>
      </c>
      <c r="BR123" s="1059"/>
      <c r="BS123" s="1059"/>
      <c r="BT123" s="1059"/>
      <c r="BU123" s="1059"/>
      <c r="BV123" s="1059">
        <v>42564142</v>
      </c>
      <c r="BW123" s="1059"/>
      <c r="BX123" s="1059"/>
      <c r="BY123" s="1059"/>
      <c r="BZ123" s="1059"/>
      <c r="CA123" s="1059">
        <v>41980848</v>
      </c>
      <c r="CB123" s="1059"/>
      <c r="CC123" s="1059"/>
      <c r="CD123" s="1059"/>
      <c r="CE123" s="1059"/>
      <c r="CF123" s="1029"/>
      <c r="CG123" s="1030"/>
      <c r="CH123" s="1030"/>
      <c r="CI123" s="1030"/>
      <c r="CJ123" s="1031"/>
      <c r="CK123" s="1037"/>
      <c r="CL123" s="1038"/>
      <c r="CM123" s="1038"/>
      <c r="CN123" s="1038"/>
      <c r="CO123" s="1039"/>
      <c r="CP123" s="1047" t="s">
        <v>487</v>
      </c>
      <c r="CQ123" s="1048"/>
      <c r="CR123" s="1048"/>
      <c r="CS123" s="1048"/>
      <c r="CT123" s="1048"/>
      <c r="CU123" s="1048"/>
      <c r="CV123" s="1048"/>
      <c r="CW123" s="1048"/>
      <c r="CX123" s="1048"/>
      <c r="CY123" s="1048"/>
      <c r="CZ123" s="1048"/>
      <c r="DA123" s="1048"/>
      <c r="DB123" s="1048"/>
      <c r="DC123" s="1048"/>
      <c r="DD123" s="1048"/>
      <c r="DE123" s="1048"/>
      <c r="DF123" s="1049"/>
      <c r="DG123" s="986" t="s">
        <v>142</v>
      </c>
      <c r="DH123" s="987"/>
      <c r="DI123" s="987"/>
      <c r="DJ123" s="987"/>
      <c r="DK123" s="988"/>
      <c r="DL123" s="989" t="s">
        <v>468</v>
      </c>
      <c r="DM123" s="987"/>
      <c r="DN123" s="987"/>
      <c r="DO123" s="987"/>
      <c r="DP123" s="988"/>
      <c r="DQ123" s="989" t="s">
        <v>142</v>
      </c>
      <c r="DR123" s="987"/>
      <c r="DS123" s="987"/>
      <c r="DT123" s="987"/>
      <c r="DU123" s="988"/>
      <c r="DV123" s="990" t="s">
        <v>142</v>
      </c>
      <c r="DW123" s="991"/>
      <c r="DX123" s="991"/>
      <c r="DY123" s="991"/>
      <c r="DZ123" s="992"/>
    </row>
    <row r="124" spans="1:130" s="233" customFormat="1" ht="26.25" customHeight="1" thickBot="1" x14ac:dyDescent="0.2">
      <c r="A124" s="1086"/>
      <c r="B124" s="977"/>
      <c r="C124" s="950" t="s">
        <v>467</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142</v>
      </c>
      <c r="AB124" s="987"/>
      <c r="AC124" s="987"/>
      <c r="AD124" s="987"/>
      <c r="AE124" s="988"/>
      <c r="AF124" s="989" t="s">
        <v>468</v>
      </c>
      <c r="AG124" s="987"/>
      <c r="AH124" s="987"/>
      <c r="AI124" s="987"/>
      <c r="AJ124" s="988"/>
      <c r="AK124" s="989" t="s">
        <v>142</v>
      </c>
      <c r="AL124" s="987"/>
      <c r="AM124" s="987"/>
      <c r="AN124" s="987"/>
      <c r="AO124" s="988"/>
      <c r="AP124" s="990" t="s">
        <v>488</v>
      </c>
      <c r="AQ124" s="991"/>
      <c r="AR124" s="991"/>
      <c r="AS124" s="991"/>
      <c r="AT124" s="992"/>
      <c r="AU124" s="1088" t="s">
        <v>489</v>
      </c>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90"/>
      <c r="BQ124" s="1091">
        <v>4</v>
      </c>
      <c r="BR124" s="1055"/>
      <c r="BS124" s="1055"/>
      <c r="BT124" s="1055"/>
      <c r="BU124" s="1055"/>
      <c r="BV124" s="1055">
        <v>21.3</v>
      </c>
      <c r="BW124" s="1055"/>
      <c r="BX124" s="1055"/>
      <c r="BY124" s="1055"/>
      <c r="BZ124" s="1055"/>
      <c r="CA124" s="1055">
        <v>13.7</v>
      </c>
      <c r="CB124" s="1055"/>
      <c r="CC124" s="1055"/>
      <c r="CD124" s="1055"/>
      <c r="CE124" s="1055"/>
      <c r="CF124" s="1056"/>
      <c r="CG124" s="1057"/>
      <c r="CH124" s="1057"/>
      <c r="CI124" s="1057"/>
      <c r="CJ124" s="1058"/>
      <c r="CK124" s="1040"/>
      <c r="CL124" s="1040"/>
      <c r="CM124" s="1040"/>
      <c r="CN124" s="1040"/>
      <c r="CO124" s="1041"/>
      <c r="CP124" s="1047" t="s">
        <v>490</v>
      </c>
      <c r="CQ124" s="1048"/>
      <c r="CR124" s="1048"/>
      <c r="CS124" s="1048"/>
      <c r="CT124" s="1048"/>
      <c r="CU124" s="1048"/>
      <c r="CV124" s="1048"/>
      <c r="CW124" s="1048"/>
      <c r="CX124" s="1048"/>
      <c r="CY124" s="1048"/>
      <c r="CZ124" s="1048"/>
      <c r="DA124" s="1048"/>
      <c r="DB124" s="1048"/>
      <c r="DC124" s="1048"/>
      <c r="DD124" s="1048"/>
      <c r="DE124" s="1048"/>
      <c r="DF124" s="1049"/>
      <c r="DG124" s="1032">
        <v>6498388</v>
      </c>
      <c r="DH124" s="1014"/>
      <c r="DI124" s="1014"/>
      <c r="DJ124" s="1014"/>
      <c r="DK124" s="1015"/>
      <c r="DL124" s="1013" t="s">
        <v>488</v>
      </c>
      <c r="DM124" s="1014"/>
      <c r="DN124" s="1014"/>
      <c r="DO124" s="1014"/>
      <c r="DP124" s="1015"/>
      <c r="DQ124" s="1013" t="s">
        <v>142</v>
      </c>
      <c r="DR124" s="1014"/>
      <c r="DS124" s="1014"/>
      <c r="DT124" s="1014"/>
      <c r="DU124" s="1015"/>
      <c r="DV124" s="1016" t="s">
        <v>488</v>
      </c>
      <c r="DW124" s="1017"/>
      <c r="DX124" s="1017"/>
      <c r="DY124" s="1017"/>
      <c r="DZ124" s="1018"/>
    </row>
    <row r="125" spans="1:130" s="233" customFormat="1" ht="26.25" customHeight="1" x14ac:dyDescent="0.15">
      <c r="A125" s="1086"/>
      <c r="B125" s="977"/>
      <c r="C125" s="950" t="s">
        <v>471</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472</v>
      </c>
      <c r="AB125" s="987"/>
      <c r="AC125" s="987"/>
      <c r="AD125" s="987"/>
      <c r="AE125" s="988"/>
      <c r="AF125" s="989" t="s">
        <v>470</v>
      </c>
      <c r="AG125" s="987"/>
      <c r="AH125" s="987"/>
      <c r="AI125" s="987"/>
      <c r="AJ125" s="988"/>
      <c r="AK125" s="989" t="s">
        <v>142</v>
      </c>
      <c r="AL125" s="987"/>
      <c r="AM125" s="987"/>
      <c r="AN125" s="987"/>
      <c r="AO125" s="988"/>
      <c r="AP125" s="990" t="s">
        <v>142</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491</v>
      </c>
      <c r="CL125" s="1035"/>
      <c r="CM125" s="1035"/>
      <c r="CN125" s="1035"/>
      <c r="CO125" s="1036"/>
      <c r="CP125" s="957" t="s">
        <v>492</v>
      </c>
      <c r="CQ125" s="925"/>
      <c r="CR125" s="925"/>
      <c r="CS125" s="925"/>
      <c r="CT125" s="925"/>
      <c r="CU125" s="925"/>
      <c r="CV125" s="925"/>
      <c r="CW125" s="925"/>
      <c r="CX125" s="925"/>
      <c r="CY125" s="925"/>
      <c r="CZ125" s="925"/>
      <c r="DA125" s="925"/>
      <c r="DB125" s="925"/>
      <c r="DC125" s="925"/>
      <c r="DD125" s="925"/>
      <c r="DE125" s="925"/>
      <c r="DF125" s="926"/>
      <c r="DG125" s="958" t="s">
        <v>488</v>
      </c>
      <c r="DH125" s="959"/>
      <c r="DI125" s="959"/>
      <c r="DJ125" s="959"/>
      <c r="DK125" s="959"/>
      <c r="DL125" s="959" t="s">
        <v>142</v>
      </c>
      <c r="DM125" s="959"/>
      <c r="DN125" s="959"/>
      <c r="DO125" s="959"/>
      <c r="DP125" s="959"/>
      <c r="DQ125" s="959" t="s">
        <v>470</v>
      </c>
      <c r="DR125" s="959"/>
      <c r="DS125" s="959"/>
      <c r="DT125" s="959"/>
      <c r="DU125" s="959"/>
      <c r="DV125" s="960" t="s">
        <v>475</v>
      </c>
      <c r="DW125" s="960"/>
      <c r="DX125" s="960"/>
      <c r="DY125" s="960"/>
      <c r="DZ125" s="961"/>
    </row>
    <row r="126" spans="1:130" s="233" customFormat="1" ht="26.25" customHeight="1" thickBot="1" x14ac:dyDescent="0.2">
      <c r="A126" s="1086"/>
      <c r="B126" s="977"/>
      <c r="C126" s="950" t="s">
        <v>474</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v>14119</v>
      </c>
      <c r="AB126" s="987"/>
      <c r="AC126" s="987"/>
      <c r="AD126" s="987"/>
      <c r="AE126" s="988"/>
      <c r="AF126" s="989">
        <v>13310</v>
      </c>
      <c r="AG126" s="987"/>
      <c r="AH126" s="987"/>
      <c r="AI126" s="987"/>
      <c r="AJ126" s="988"/>
      <c r="AK126" s="989">
        <v>2405</v>
      </c>
      <c r="AL126" s="987"/>
      <c r="AM126" s="987"/>
      <c r="AN126" s="987"/>
      <c r="AO126" s="988"/>
      <c r="AP126" s="990">
        <v>0</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493</v>
      </c>
      <c r="CQ126" s="951"/>
      <c r="CR126" s="951"/>
      <c r="CS126" s="951"/>
      <c r="CT126" s="951"/>
      <c r="CU126" s="951"/>
      <c r="CV126" s="951"/>
      <c r="CW126" s="951"/>
      <c r="CX126" s="951"/>
      <c r="CY126" s="951"/>
      <c r="CZ126" s="951"/>
      <c r="DA126" s="951"/>
      <c r="DB126" s="951"/>
      <c r="DC126" s="951"/>
      <c r="DD126" s="951"/>
      <c r="DE126" s="951"/>
      <c r="DF126" s="952"/>
      <c r="DG126" s="953" t="s">
        <v>475</v>
      </c>
      <c r="DH126" s="954"/>
      <c r="DI126" s="954"/>
      <c r="DJ126" s="954"/>
      <c r="DK126" s="954"/>
      <c r="DL126" s="954" t="s">
        <v>142</v>
      </c>
      <c r="DM126" s="954"/>
      <c r="DN126" s="954"/>
      <c r="DO126" s="954"/>
      <c r="DP126" s="954"/>
      <c r="DQ126" s="954" t="s">
        <v>142</v>
      </c>
      <c r="DR126" s="954"/>
      <c r="DS126" s="954"/>
      <c r="DT126" s="954"/>
      <c r="DU126" s="954"/>
      <c r="DV126" s="955" t="s">
        <v>142</v>
      </c>
      <c r="DW126" s="955"/>
      <c r="DX126" s="955"/>
      <c r="DY126" s="955"/>
      <c r="DZ126" s="956"/>
    </row>
    <row r="127" spans="1:130" s="233" customFormat="1" ht="26.25" customHeight="1" x14ac:dyDescent="0.15">
      <c r="A127" s="1087"/>
      <c r="B127" s="979"/>
      <c r="C127" s="1001" t="s">
        <v>494</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v>1569</v>
      </c>
      <c r="AB127" s="987"/>
      <c r="AC127" s="987"/>
      <c r="AD127" s="987"/>
      <c r="AE127" s="988"/>
      <c r="AF127" s="989" t="s">
        <v>142</v>
      </c>
      <c r="AG127" s="987"/>
      <c r="AH127" s="987"/>
      <c r="AI127" s="987"/>
      <c r="AJ127" s="988"/>
      <c r="AK127" s="989" t="s">
        <v>142</v>
      </c>
      <c r="AL127" s="987"/>
      <c r="AM127" s="987"/>
      <c r="AN127" s="987"/>
      <c r="AO127" s="988"/>
      <c r="AP127" s="990" t="s">
        <v>488</v>
      </c>
      <c r="AQ127" s="991"/>
      <c r="AR127" s="991"/>
      <c r="AS127" s="991"/>
      <c r="AT127" s="992"/>
      <c r="AU127" s="235"/>
      <c r="AV127" s="235"/>
      <c r="AW127" s="235"/>
      <c r="AX127" s="1060" t="s">
        <v>495</v>
      </c>
      <c r="AY127" s="1061"/>
      <c r="AZ127" s="1061"/>
      <c r="BA127" s="1061"/>
      <c r="BB127" s="1061"/>
      <c r="BC127" s="1061"/>
      <c r="BD127" s="1061"/>
      <c r="BE127" s="1062"/>
      <c r="BF127" s="1063" t="s">
        <v>496</v>
      </c>
      <c r="BG127" s="1061"/>
      <c r="BH127" s="1061"/>
      <c r="BI127" s="1061"/>
      <c r="BJ127" s="1061"/>
      <c r="BK127" s="1061"/>
      <c r="BL127" s="1062"/>
      <c r="BM127" s="1063" t="s">
        <v>497</v>
      </c>
      <c r="BN127" s="1061"/>
      <c r="BO127" s="1061"/>
      <c r="BP127" s="1061"/>
      <c r="BQ127" s="1061"/>
      <c r="BR127" s="1061"/>
      <c r="BS127" s="1062"/>
      <c r="BT127" s="1063" t="s">
        <v>498</v>
      </c>
      <c r="BU127" s="1061"/>
      <c r="BV127" s="1061"/>
      <c r="BW127" s="1061"/>
      <c r="BX127" s="1061"/>
      <c r="BY127" s="1061"/>
      <c r="BZ127" s="1084"/>
      <c r="CA127" s="235"/>
      <c r="CB127" s="235"/>
      <c r="CC127" s="235"/>
      <c r="CD127" s="258"/>
      <c r="CE127" s="258"/>
      <c r="CF127" s="258"/>
      <c r="CG127" s="235"/>
      <c r="CH127" s="235"/>
      <c r="CI127" s="235"/>
      <c r="CJ127" s="257"/>
      <c r="CK127" s="1051"/>
      <c r="CL127" s="1038"/>
      <c r="CM127" s="1038"/>
      <c r="CN127" s="1038"/>
      <c r="CO127" s="1039"/>
      <c r="CP127" s="950" t="s">
        <v>499</v>
      </c>
      <c r="CQ127" s="951"/>
      <c r="CR127" s="951"/>
      <c r="CS127" s="951"/>
      <c r="CT127" s="951"/>
      <c r="CU127" s="951"/>
      <c r="CV127" s="951"/>
      <c r="CW127" s="951"/>
      <c r="CX127" s="951"/>
      <c r="CY127" s="951"/>
      <c r="CZ127" s="951"/>
      <c r="DA127" s="951"/>
      <c r="DB127" s="951"/>
      <c r="DC127" s="951"/>
      <c r="DD127" s="951"/>
      <c r="DE127" s="951"/>
      <c r="DF127" s="952"/>
      <c r="DG127" s="953" t="s">
        <v>142</v>
      </c>
      <c r="DH127" s="954"/>
      <c r="DI127" s="954"/>
      <c r="DJ127" s="954"/>
      <c r="DK127" s="954"/>
      <c r="DL127" s="954" t="s">
        <v>488</v>
      </c>
      <c r="DM127" s="954"/>
      <c r="DN127" s="954"/>
      <c r="DO127" s="954"/>
      <c r="DP127" s="954"/>
      <c r="DQ127" s="954" t="s">
        <v>142</v>
      </c>
      <c r="DR127" s="954"/>
      <c r="DS127" s="954"/>
      <c r="DT127" s="954"/>
      <c r="DU127" s="954"/>
      <c r="DV127" s="955" t="s">
        <v>142</v>
      </c>
      <c r="DW127" s="955"/>
      <c r="DX127" s="955"/>
      <c r="DY127" s="955"/>
      <c r="DZ127" s="956"/>
    </row>
    <row r="128" spans="1:130" s="233" customFormat="1" ht="26.25" customHeight="1" thickBot="1" x14ac:dyDescent="0.2">
      <c r="A128" s="1070" t="s">
        <v>500</v>
      </c>
      <c r="B128" s="1071"/>
      <c r="C128" s="1071"/>
      <c r="D128" s="1071"/>
      <c r="E128" s="1071"/>
      <c r="F128" s="1071"/>
      <c r="G128" s="1071"/>
      <c r="H128" s="1071"/>
      <c r="I128" s="1071"/>
      <c r="J128" s="1071"/>
      <c r="K128" s="1071"/>
      <c r="L128" s="1071"/>
      <c r="M128" s="1071"/>
      <c r="N128" s="1071"/>
      <c r="O128" s="1071"/>
      <c r="P128" s="1071"/>
      <c r="Q128" s="1071"/>
      <c r="R128" s="1071"/>
      <c r="S128" s="1071"/>
      <c r="T128" s="1071"/>
      <c r="U128" s="1071"/>
      <c r="V128" s="1071"/>
      <c r="W128" s="1072" t="s">
        <v>501</v>
      </c>
      <c r="X128" s="1072"/>
      <c r="Y128" s="1072"/>
      <c r="Z128" s="1073"/>
      <c r="AA128" s="1074">
        <v>99989</v>
      </c>
      <c r="AB128" s="1075"/>
      <c r="AC128" s="1075"/>
      <c r="AD128" s="1075"/>
      <c r="AE128" s="1076"/>
      <c r="AF128" s="1077">
        <v>94683</v>
      </c>
      <c r="AG128" s="1075"/>
      <c r="AH128" s="1075"/>
      <c r="AI128" s="1075"/>
      <c r="AJ128" s="1076"/>
      <c r="AK128" s="1077">
        <v>94039</v>
      </c>
      <c r="AL128" s="1075"/>
      <c r="AM128" s="1075"/>
      <c r="AN128" s="1075"/>
      <c r="AO128" s="1076"/>
      <c r="AP128" s="1078"/>
      <c r="AQ128" s="1079"/>
      <c r="AR128" s="1079"/>
      <c r="AS128" s="1079"/>
      <c r="AT128" s="1080"/>
      <c r="AU128" s="235"/>
      <c r="AV128" s="235"/>
      <c r="AW128" s="235"/>
      <c r="AX128" s="924" t="s">
        <v>502</v>
      </c>
      <c r="AY128" s="925"/>
      <c r="AZ128" s="925"/>
      <c r="BA128" s="925"/>
      <c r="BB128" s="925"/>
      <c r="BC128" s="925"/>
      <c r="BD128" s="925"/>
      <c r="BE128" s="926"/>
      <c r="BF128" s="1081" t="s">
        <v>472</v>
      </c>
      <c r="BG128" s="1082"/>
      <c r="BH128" s="1082"/>
      <c r="BI128" s="1082"/>
      <c r="BJ128" s="1082"/>
      <c r="BK128" s="1082"/>
      <c r="BL128" s="1083"/>
      <c r="BM128" s="1081">
        <v>12.72</v>
      </c>
      <c r="BN128" s="1082"/>
      <c r="BO128" s="1082"/>
      <c r="BP128" s="1082"/>
      <c r="BQ128" s="1082"/>
      <c r="BR128" s="1082"/>
      <c r="BS128" s="1083"/>
      <c r="BT128" s="1081">
        <v>20</v>
      </c>
      <c r="BU128" s="1082"/>
      <c r="BV128" s="1082"/>
      <c r="BW128" s="1082"/>
      <c r="BX128" s="1082"/>
      <c r="BY128" s="1082"/>
      <c r="BZ128" s="1104"/>
      <c r="CA128" s="258"/>
      <c r="CB128" s="258"/>
      <c r="CC128" s="258"/>
      <c r="CD128" s="258"/>
      <c r="CE128" s="258"/>
      <c r="CF128" s="258"/>
      <c r="CG128" s="235"/>
      <c r="CH128" s="235"/>
      <c r="CI128" s="235"/>
      <c r="CJ128" s="257"/>
      <c r="CK128" s="1052"/>
      <c r="CL128" s="1053"/>
      <c r="CM128" s="1053"/>
      <c r="CN128" s="1053"/>
      <c r="CO128" s="1054"/>
      <c r="CP128" s="1064" t="s">
        <v>503</v>
      </c>
      <c r="CQ128" s="754"/>
      <c r="CR128" s="754"/>
      <c r="CS128" s="754"/>
      <c r="CT128" s="754"/>
      <c r="CU128" s="754"/>
      <c r="CV128" s="754"/>
      <c r="CW128" s="754"/>
      <c r="CX128" s="754"/>
      <c r="CY128" s="754"/>
      <c r="CZ128" s="754"/>
      <c r="DA128" s="754"/>
      <c r="DB128" s="754"/>
      <c r="DC128" s="754"/>
      <c r="DD128" s="754"/>
      <c r="DE128" s="754"/>
      <c r="DF128" s="1065"/>
      <c r="DG128" s="1066" t="s">
        <v>142</v>
      </c>
      <c r="DH128" s="1067"/>
      <c r="DI128" s="1067"/>
      <c r="DJ128" s="1067"/>
      <c r="DK128" s="1067"/>
      <c r="DL128" s="1067" t="s">
        <v>142</v>
      </c>
      <c r="DM128" s="1067"/>
      <c r="DN128" s="1067"/>
      <c r="DO128" s="1067"/>
      <c r="DP128" s="1067"/>
      <c r="DQ128" s="1067" t="s">
        <v>142</v>
      </c>
      <c r="DR128" s="1067"/>
      <c r="DS128" s="1067"/>
      <c r="DT128" s="1067"/>
      <c r="DU128" s="1067"/>
      <c r="DV128" s="1068" t="s">
        <v>142</v>
      </c>
      <c r="DW128" s="1068"/>
      <c r="DX128" s="1068"/>
      <c r="DY128" s="1068"/>
      <c r="DZ128" s="1069"/>
    </row>
    <row r="129" spans="1:131" s="233" customFormat="1" ht="26.25" customHeight="1" x14ac:dyDescent="0.15">
      <c r="A129" s="962" t="s">
        <v>111</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504</v>
      </c>
      <c r="X129" s="1099"/>
      <c r="Y129" s="1099"/>
      <c r="Z129" s="1100"/>
      <c r="AA129" s="986">
        <v>14713901</v>
      </c>
      <c r="AB129" s="987"/>
      <c r="AC129" s="987"/>
      <c r="AD129" s="987"/>
      <c r="AE129" s="988"/>
      <c r="AF129" s="989">
        <v>15182466</v>
      </c>
      <c r="AG129" s="987"/>
      <c r="AH129" s="987"/>
      <c r="AI129" s="987"/>
      <c r="AJ129" s="988"/>
      <c r="AK129" s="989">
        <v>15823035</v>
      </c>
      <c r="AL129" s="987"/>
      <c r="AM129" s="987"/>
      <c r="AN129" s="987"/>
      <c r="AO129" s="988"/>
      <c r="AP129" s="1101"/>
      <c r="AQ129" s="1102"/>
      <c r="AR129" s="1102"/>
      <c r="AS129" s="1102"/>
      <c r="AT129" s="1103"/>
      <c r="AU129" s="236"/>
      <c r="AV129" s="236"/>
      <c r="AW129" s="236"/>
      <c r="AX129" s="1093" t="s">
        <v>505</v>
      </c>
      <c r="AY129" s="951"/>
      <c r="AZ129" s="951"/>
      <c r="BA129" s="951"/>
      <c r="BB129" s="951"/>
      <c r="BC129" s="951"/>
      <c r="BD129" s="951"/>
      <c r="BE129" s="952"/>
      <c r="BF129" s="1094" t="s">
        <v>506</v>
      </c>
      <c r="BG129" s="1095"/>
      <c r="BH129" s="1095"/>
      <c r="BI129" s="1095"/>
      <c r="BJ129" s="1095"/>
      <c r="BK129" s="1095"/>
      <c r="BL129" s="1096"/>
      <c r="BM129" s="1094">
        <v>17.72</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962" t="s">
        <v>507</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508</v>
      </c>
      <c r="X130" s="1099"/>
      <c r="Y130" s="1099"/>
      <c r="Z130" s="1100"/>
      <c r="AA130" s="986">
        <v>2986212</v>
      </c>
      <c r="AB130" s="987"/>
      <c r="AC130" s="987"/>
      <c r="AD130" s="987"/>
      <c r="AE130" s="988"/>
      <c r="AF130" s="989">
        <v>3051322</v>
      </c>
      <c r="AG130" s="987"/>
      <c r="AH130" s="987"/>
      <c r="AI130" s="987"/>
      <c r="AJ130" s="988"/>
      <c r="AK130" s="989">
        <v>3078812</v>
      </c>
      <c r="AL130" s="987"/>
      <c r="AM130" s="987"/>
      <c r="AN130" s="987"/>
      <c r="AO130" s="988"/>
      <c r="AP130" s="1101"/>
      <c r="AQ130" s="1102"/>
      <c r="AR130" s="1102"/>
      <c r="AS130" s="1102"/>
      <c r="AT130" s="1103"/>
      <c r="AU130" s="236"/>
      <c r="AV130" s="236"/>
      <c r="AW130" s="236"/>
      <c r="AX130" s="1093" t="s">
        <v>509</v>
      </c>
      <c r="AY130" s="951"/>
      <c r="AZ130" s="951"/>
      <c r="BA130" s="951"/>
      <c r="BB130" s="951"/>
      <c r="BC130" s="951"/>
      <c r="BD130" s="951"/>
      <c r="BE130" s="952"/>
      <c r="BF130" s="1129">
        <v>10.4</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510</v>
      </c>
      <c r="X131" s="1136"/>
      <c r="Y131" s="1136"/>
      <c r="Z131" s="1137"/>
      <c r="AA131" s="1032">
        <v>11727689</v>
      </c>
      <c r="AB131" s="1014"/>
      <c r="AC131" s="1014"/>
      <c r="AD131" s="1014"/>
      <c r="AE131" s="1015"/>
      <c r="AF131" s="1013">
        <v>12131144</v>
      </c>
      <c r="AG131" s="1014"/>
      <c r="AH131" s="1014"/>
      <c r="AI131" s="1014"/>
      <c r="AJ131" s="1015"/>
      <c r="AK131" s="1013">
        <v>12744223</v>
      </c>
      <c r="AL131" s="1014"/>
      <c r="AM131" s="1014"/>
      <c r="AN131" s="1014"/>
      <c r="AO131" s="1015"/>
      <c r="AP131" s="1138"/>
      <c r="AQ131" s="1139"/>
      <c r="AR131" s="1139"/>
      <c r="AS131" s="1139"/>
      <c r="AT131" s="1140"/>
      <c r="AU131" s="236"/>
      <c r="AV131" s="236"/>
      <c r="AW131" s="236"/>
      <c r="AX131" s="1111" t="s">
        <v>511</v>
      </c>
      <c r="AY131" s="754"/>
      <c r="AZ131" s="754"/>
      <c r="BA131" s="754"/>
      <c r="BB131" s="754"/>
      <c r="BC131" s="754"/>
      <c r="BD131" s="754"/>
      <c r="BE131" s="1065"/>
      <c r="BF131" s="1112">
        <v>13.7</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1118" t="s">
        <v>512</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513</v>
      </c>
      <c r="W132" s="1122"/>
      <c r="X132" s="1122"/>
      <c r="Y132" s="1122"/>
      <c r="Z132" s="1123"/>
      <c r="AA132" s="1124">
        <v>12.560121609999999</v>
      </c>
      <c r="AB132" s="1125"/>
      <c r="AC132" s="1125"/>
      <c r="AD132" s="1125"/>
      <c r="AE132" s="1126"/>
      <c r="AF132" s="1127">
        <v>9.3130787989999995</v>
      </c>
      <c r="AG132" s="1125"/>
      <c r="AH132" s="1125"/>
      <c r="AI132" s="1125"/>
      <c r="AJ132" s="1126"/>
      <c r="AK132" s="1127">
        <v>9.5057109410000002</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514</v>
      </c>
      <c r="W133" s="1105"/>
      <c r="X133" s="1105"/>
      <c r="Y133" s="1105"/>
      <c r="Z133" s="1106"/>
      <c r="AA133" s="1107">
        <v>10.5</v>
      </c>
      <c r="AB133" s="1108"/>
      <c r="AC133" s="1108"/>
      <c r="AD133" s="1108"/>
      <c r="AE133" s="1109"/>
      <c r="AF133" s="1107">
        <v>10.8</v>
      </c>
      <c r="AG133" s="1108"/>
      <c r="AH133" s="1108"/>
      <c r="AI133" s="1108"/>
      <c r="AJ133" s="1109"/>
      <c r="AK133" s="1107">
        <v>10.4</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ma6noAAo8noY6g8bGacGGvO3Jhxo0g/Hsdx8EXmN6iqd/nQn3ya5iNHs5886y4TuAcJs5zP7yDSwuwpTEOOnIw==" saltValue="dd4WGlznoKVmRAq73v34l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E35" sqref="E35:S35"/>
    </sheetView>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515</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iLrmGFoYYnHdoF1gs8PGL41YRt/8Pj5eqMxFGbv7wbGnBVmNja/9z3YnDYHx/3OH7Nxm7SPb5iWPS5gzfISHA==" saltValue="gPlKzFrFpFo+Uxglbtazt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516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517</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518</v>
      </c>
      <c r="AP7" s="275"/>
      <c r="AQ7" s="276" t="s">
        <v>519</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520</v>
      </c>
      <c r="AQ8" s="282" t="s">
        <v>521</v>
      </c>
      <c r="AR8" s="283" t="s">
        <v>522</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523</v>
      </c>
      <c r="AL9" s="1145"/>
      <c r="AM9" s="1145"/>
      <c r="AN9" s="1146"/>
      <c r="AO9" s="284">
        <v>3885349</v>
      </c>
      <c r="AP9" s="284">
        <v>81945</v>
      </c>
      <c r="AQ9" s="285">
        <v>95193</v>
      </c>
      <c r="AR9" s="286">
        <v>-13.9</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524</v>
      </c>
      <c r="AL10" s="1145"/>
      <c r="AM10" s="1145"/>
      <c r="AN10" s="1146"/>
      <c r="AO10" s="287">
        <v>463788</v>
      </c>
      <c r="AP10" s="287">
        <v>9782</v>
      </c>
      <c r="AQ10" s="288">
        <v>9197</v>
      </c>
      <c r="AR10" s="289">
        <v>6.4</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525</v>
      </c>
      <c r="AL11" s="1145"/>
      <c r="AM11" s="1145"/>
      <c r="AN11" s="1146"/>
      <c r="AO11" s="287">
        <v>8240</v>
      </c>
      <c r="AP11" s="287">
        <v>174</v>
      </c>
      <c r="AQ11" s="288">
        <v>1724</v>
      </c>
      <c r="AR11" s="289">
        <v>-89.9</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526</v>
      </c>
      <c r="AL12" s="1145"/>
      <c r="AM12" s="1145"/>
      <c r="AN12" s="1146"/>
      <c r="AO12" s="287" t="s">
        <v>527</v>
      </c>
      <c r="AP12" s="287" t="s">
        <v>527</v>
      </c>
      <c r="AQ12" s="288">
        <v>4</v>
      </c>
      <c r="AR12" s="289" t="s">
        <v>527</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528</v>
      </c>
      <c r="AL13" s="1145"/>
      <c r="AM13" s="1145"/>
      <c r="AN13" s="1146"/>
      <c r="AO13" s="287">
        <v>152835</v>
      </c>
      <c r="AP13" s="287">
        <v>3223</v>
      </c>
      <c r="AQ13" s="288">
        <v>3651</v>
      </c>
      <c r="AR13" s="289">
        <v>-11.7</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529</v>
      </c>
      <c r="AL14" s="1145"/>
      <c r="AM14" s="1145"/>
      <c r="AN14" s="1146"/>
      <c r="AO14" s="287">
        <v>200450</v>
      </c>
      <c r="AP14" s="287">
        <v>4228</v>
      </c>
      <c r="AQ14" s="288">
        <v>2581</v>
      </c>
      <c r="AR14" s="289">
        <v>63.8</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530</v>
      </c>
      <c r="AL15" s="1148"/>
      <c r="AM15" s="1148"/>
      <c r="AN15" s="1149"/>
      <c r="AO15" s="287">
        <v>-288009</v>
      </c>
      <c r="AP15" s="287">
        <v>-6074</v>
      </c>
      <c r="AQ15" s="288">
        <v>-7170</v>
      </c>
      <c r="AR15" s="289">
        <v>-15.3</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194</v>
      </c>
      <c r="AL16" s="1148"/>
      <c r="AM16" s="1148"/>
      <c r="AN16" s="1149"/>
      <c r="AO16" s="287">
        <v>4422653</v>
      </c>
      <c r="AP16" s="287">
        <v>93277</v>
      </c>
      <c r="AQ16" s="288">
        <v>105180</v>
      </c>
      <c r="AR16" s="289">
        <v>-11.3</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531</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532</v>
      </c>
      <c r="AP20" s="296" t="s">
        <v>533</v>
      </c>
      <c r="AQ20" s="297" t="s">
        <v>534</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535</v>
      </c>
      <c r="AL21" s="1151"/>
      <c r="AM21" s="1151"/>
      <c r="AN21" s="1152"/>
      <c r="AO21" s="300">
        <v>8.4600000000000009</v>
      </c>
      <c r="AP21" s="301">
        <v>9.98</v>
      </c>
      <c r="AQ21" s="302">
        <v>-1.52</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536</v>
      </c>
      <c r="AL22" s="1151"/>
      <c r="AM22" s="1151"/>
      <c r="AN22" s="1152"/>
      <c r="AO22" s="305">
        <v>95.7</v>
      </c>
      <c r="AP22" s="306">
        <v>97.3</v>
      </c>
      <c r="AQ22" s="307">
        <v>-1.6</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41" t="s">
        <v>537</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x14ac:dyDescent="0.15">
      <c r="A27" s="312"/>
      <c r="AO27" s="265"/>
      <c r="AP27" s="265"/>
      <c r="AQ27" s="265"/>
      <c r="AR27" s="265"/>
      <c r="AS27" s="265"/>
      <c r="AT27" s="265"/>
    </row>
    <row r="28" spans="1:46" ht="17.25" x14ac:dyDescent="0.15">
      <c r="A28" s="266" t="s">
        <v>538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539</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518</v>
      </c>
      <c r="AP30" s="275"/>
      <c r="AQ30" s="276" t="s">
        <v>519</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520</v>
      </c>
      <c r="AQ31" s="282" t="s">
        <v>521</v>
      </c>
      <c r="AR31" s="283" t="s">
        <v>522</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540</v>
      </c>
      <c r="AL32" s="1159"/>
      <c r="AM32" s="1159"/>
      <c r="AN32" s="1160"/>
      <c r="AO32" s="315">
        <v>3600778</v>
      </c>
      <c r="AP32" s="315">
        <v>75943</v>
      </c>
      <c r="AQ32" s="316">
        <v>67244</v>
      </c>
      <c r="AR32" s="317">
        <v>12.9</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541</v>
      </c>
      <c r="AL33" s="1159"/>
      <c r="AM33" s="1159"/>
      <c r="AN33" s="1160"/>
      <c r="AO33" s="315" t="s">
        <v>527</v>
      </c>
      <c r="AP33" s="315" t="s">
        <v>527</v>
      </c>
      <c r="AQ33" s="316" t="s">
        <v>527</v>
      </c>
      <c r="AR33" s="317" t="s">
        <v>527</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542</v>
      </c>
      <c r="AL34" s="1159"/>
      <c r="AM34" s="1159"/>
      <c r="AN34" s="1160"/>
      <c r="AO34" s="315" t="s">
        <v>527</v>
      </c>
      <c r="AP34" s="315" t="s">
        <v>527</v>
      </c>
      <c r="AQ34" s="316">
        <v>8</v>
      </c>
      <c r="AR34" s="317" t="s">
        <v>527</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543</v>
      </c>
      <c r="AL35" s="1159"/>
      <c r="AM35" s="1159"/>
      <c r="AN35" s="1160"/>
      <c r="AO35" s="315">
        <v>545866</v>
      </c>
      <c r="AP35" s="315">
        <v>11513</v>
      </c>
      <c r="AQ35" s="316">
        <v>18547</v>
      </c>
      <c r="AR35" s="317">
        <v>-37.9</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544</v>
      </c>
      <c r="AL36" s="1159"/>
      <c r="AM36" s="1159"/>
      <c r="AN36" s="1160"/>
      <c r="AO36" s="315">
        <v>104930</v>
      </c>
      <c r="AP36" s="315">
        <v>2213</v>
      </c>
      <c r="AQ36" s="316">
        <v>2991</v>
      </c>
      <c r="AR36" s="317">
        <v>-26</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545</v>
      </c>
      <c r="AL37" s="1159"/>
      <c r="AM37" s="1159"/>
      <c r="AN37" s="1160"/>
      <c r="AO37" s="315">
        <v>132706</v>
      </c>
      <c r="AP37" s="315">
        <v>2799</v>
      </c>
      <c r="AQ37" s="316">
        <v>670</v>
      </c>
      <c r="AR37" s="317">
        <v>317.8</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546</v>
      </c>
      <c r="AL38" s="1162"/>
      <c r="AM38" s="1162"/>
      <c r="AN38" s="1163"/>
      <c r="AO38" s="318" t="s">
        <v>527</v>
      </c>
      <c r="AP38" s="318" t="s">
        <v>527</v>
      </c>
      <c r="AQ38" s="319">
        <v>2</v>
      </c>
      <c r="AR38" s="307" t="s">
        <v>527</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547</v>
      </c>
      <c r="AL39" s="1162"/>
      <c r="AM39" s="1162"/>
      <c r="AN39" s="1163"/>
      <c r="AO39" s="315">
        <v>-94039</v>
      </c>
      <c r="AP39" s="315">
        <v>-1983</v>
      </c>
      <c r="AQ39" s="316">
        <v>-3165</v>
      </c>
      <c r="AR39" s="317">
        <v>-37.299999999999997</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548</v>
      </c>
      <c r="AL40" s="1159"/>
      <c r="AM40" s="1159"/>
      <c r="AN40" s="1160"/>
      <c r="AO40" s="315">
        <v>-3078812</v>
      </c>
      <c r="AP40" s="315">
        <v>-64935</v>
      </c>
      <c r="AQ40" s="316">
        <v>-61701</v>
      </c>
      <c r="AR40" s="317">
        <v>5.2</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306</v>
      </c>
      <c r="AL41" s="1165"/>
      <c r="AM41" s="1165"/>
      <c r="AN41" s="1166"/>
      <c r="AO41" s="315">
        <v>1211429</v>
      </c>
      <c r="AP41" s="315">
        <v>25550</v>
      </c>
      <c r="AQ41" s="316">
        <v>24597</v>
      </c>
      <c r="AR41" s="317">
        <v>3.9</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549</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550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551</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518</v>
      </c>
      <c r="AN49" s="1155" t="s">
        <v>552</v>
      </c>
      <c r="AO49" s="1156"/>
      <c r="AP49" s="1156"/>
      <c r="AQ49" s="1156"/>
      <c r="AR49" s="1157"/>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553</v>
      </c>
      <c r="AO50" s="332" t="s">
        <v>554</v>
      </c>
      <c r="AP50" s="333" t="s">
        <v>555</v>
      </c>
      <c r="AQ50" s="334" t="s">
        <v>556</v>
      </c>
      <c r="AR50" s="335" t="s">
        <v>557</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558</v>
      </c>
      <c r="AL51" s="328"/>
      <c r="AM51" s="336">
        <v>4715367</v>
      </c>
      <c r="AN51" s="337">
        <v>95432</v>
      </c>
      <c r="AO51" s="338">
        <v>-27.7</v>
      </c>
      <c r="AP51" s="339">
        <v>88968</v>
      </c>
      <c r="AQ51" s="340">
        <v>6.8</v>
      </c>
      <c r="AR51" s="341">
        <v>-34.5</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559</v>
      </c>
      <c r="AM52" s="344">
        <v>3101168</v>
      </c>
      <c r="AN52" s="345">
        <v>62763</v>
      </c>
      <c r="AO52" s="346">
        <v>-14.5</v>
      </c>
      <c r="AP52" s="347">
        <v>45482</v>
      </c>
      <c r="AQ52" s="348">
        <v>5.5</v>
      </c>
      <c r="AR52" s="349">
        <v>-20</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560</v>
      </c>
      <c r="AL53" s="328"/>
      <c r="AM53" s="336">
        <v>3841252</v>
      </c>
      <c r="AN53" s="337">
        <v>78268</v>
      </c>
      <c r="AO53" s="338">
        <v>-18</v>
      </c>
      <c r="AP53" s="339">
        <v>85173</v>
      </c>
      <c r="AQ53" s="340">
        <v>-4.3</v>
      </c>
      <c r="AR53" s="341">
        <v>-13.7</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559</v>
      </c>
      <c r="AM54" s="344">
        <v>1809313</v>
      </c>
      <c r="AN54" s="345">
        <v>36866</v>
      </c>
      <c r="AO54" s="346">
        <v>-41.3</v>
      </c>
      <c r="AP54" s="347">
        <v>43913</v>
      </c>
      <c r="AQ54" s="348">
        <v>-3.4</v>
      </c>
      <c r="AR54" s="349">
        <v>-37.9</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561</v>
      </c>
      <c r="AL55" s="328"/>
      <c r="AM55" s="336">
        <v>4055250</v>
      </c>
      <c r="AN55" s="337">
        <v>83455</v>
      </c>
      <c r="AO55" s="338">
        <v>6.6</v>
      </c>
      <c r="AP55" s="339">
        <v>94081</v>
      </c>
      <c r="AQ55" s="340">
        <v>10.5</v>
      </c>
      <c r="AR55" s="341">
        <v>-3.9</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559</v>
      </c>
      <c r="AM56" s="344">
        <v>2218995</v>
      </c>
      <c r="AN56" s="345">
        <v>45666</v>
      </c>
      <c r="AO56" s="346">
        <v>23.9</v>
      </c>
      <c r="AP56" s="347">
        <v>48949</v>
      </c>
      <c r="AQ56" s="348">
        <v>11.5</v>
      </c>
      <c r="AR56" s="349">
        <v>12.4</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562</v>
      </c>
      <c r="AL57" s="328"/>
      <c r="AM57" s="336">
        <v>3440637</v>
      </c>
      <c r="AN57" s="337">
        <v>71695</v>
      </c>
      <c r="AO57" s="338">
        <v>-14.1</v>
      </c>
      <c r="AP57" s="339">
        <v>92632</v>
      </c>
      <c r="AQ57" s="340">
        <v>-1.5</v>
      </c>
      <c r="AR57" s="341">
        <v>-12.6</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559</v>
      </c>
      <c r="AM58" s="344">
        <v>1595927</v>
      </c>
      <c r="AN58" s="345">
        <v>33255</v>
      </c>
      <c r="AO58" s="346">
        <v>-27.2</v>
      </c>
      <c r="AP58" s="347">
        <v>47978</v>
      </c>
      <c r="AQ58" s="348">
        <v>-2</v>
      </c>
      <c r="AR58" s="349">
        <v>-25.2</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563</v>
      </c>
      <c r="AL59" s="328"/>
      <c r="AM59" s="336">
        <v>3257508</v>
      </c>
      <c r="AN59" s="337">
        <v>68704</v>
      </c>
      <c r="AO59" s="338">
        <v>-4.2</v>
      </c>
      <c r="AP59" s="339">
        <v>92919</v>
      </c>
      <c r="AQ59" s="340">
        <v>0.3</v>
      </c>
      <c r="AR59" s="341">
        <v>-4.5</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559</v>
      </c>
      <c r="AM60" s="344">
        <v>2029675</v>
      </c>
      <c r="AN60" s="345">
        <v>42808</v>
      </c>
      <c r="AO60" s="346">
        <v>28.7</v>
      </c>
      <c r="AP60" s="347">
        <v>54128</v>
      </c>
      <c r="AQ60" s="348">
        <v>12.8</v>
      </c>
      <c r="AR60" s="349">
        <v>15.9</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564</v>
      </c>
      <c r="AL61" s="350"/>
      <c r="AM61" s="351">
        <v>3862003</v>
      </c>
      <c r="AN61" s="352">
        <v>79511</v>
      </c>
      <c r="AO61" s="353">
        <v>-11.5</v>
      </c>
      <c r="AP61" s="354">
        <v>90755</v>
      </c>
      <c r="AQ61" s="355">
        <v>2.4</v>
      </c>
      <c r="AR61" s="341">
        <v>-13.9</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559</v>
      </c>
      <c r="AM62" s="344">
        <v>2151016</v>
      </c>
      <c r="AN62" s="345">
        <v>44272</v>
      </c>
      <c r="AO62" s="346">
        <v>-6.1</v>
      </c>
      <c r="AP62" s="347">
        <v>48090</v>
      </c>
      <c r="AQ62" s="348">
        <v>4.9000000000000004</v>
      </c>
      <c r="AR62" s="349">
        <v>-11</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GiJdNOdQmwXIqtsAQ3DeOYobfb9zPg8ezihOwWgLCb6162KIFqXc+Qof91laPz1mRxs15eFSocnkmVG/VOBPlg==" saltValue="tkH8TL67TbtS4zX4HG4V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566</v>
      </c>
    </row>
    <row r="120" spans="125:125" ht="13.5" hidden="1" customHeight="1" x14ac:dyDescent="0.15"/>
    <row r="121" spans="125:125" ht="13.5" hidden="1" customHeight="1" x14ac:dyDescent="0.15">
      <c r="DU121" s="262"/>
    </row>
  </sheetData>
  <sheetProtection algorithmName="SHA-512" hashValue="rpjC7Wz8LFHQrneyzoLF5QoB+ow4Iv8k1RDkYDbb7CBtYLat6heMA1W+TheI8UhRRT8Y4N6ZOdeYeG5MFeAIaA==" saltValue="oj2a755zCePRrWxtbvsG6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5" zoomScaleNormal="100" zoomScaleSheetLayoutView="55" workbookViewId="0"/>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567</v>
      </c>
    </row>
  </sheetData>
  <sheetProtection algorithmName="SHA-512" hashValue="WP0iHU3AK9vlDGOraD4k13goO1J0beUo3txRbDqfM/W4zAnRdI/I/6wdvKISlIi7uFhayofrxc88hj9bUODNyw==" saltValue="q3XC1kbMwr+eCo5dzOLcS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167" t="s">
        <v>3</v>
      </c>
      <c r="D47" s="1167"/>
      <c r="E47" s="1168"/>
      <c r="F47" s="11">
        <v>39.36</v>
      </c>
      <c r="G47" s="12">
        <v>40.9</v>
      </c>
      <c r="H47" s="12">
        <v>36.67</v>
      </c>
      <c r="I47" s="12">
        <v>33.74</v>
      </c>
      <c r="J47" s="13">
        <v>39.61</v>
      </c>
    </row>
    <row r="48" spans="2:10" ht="57.75" customHeight="1" x14ac:dyDescent="0.15">
      <c r="B48" s="14"/>
      <c r="C48" s="1169" t="s">
        <v>4</v>
      </c>
      <c r="D48" s="1169"/>
      <c r="E48" s="1170"/>
      <c r="F48" s="15">
        <v>1.92</v>
      </c>
      <c r="G48" s="16">
        <v>0.89</v>
      </c>
      <c r="H48" s="16">
        <v>0.31</v>
      </c>
      <c r="I48" s="16">
        <v>0.26</v>
      </c>
      <c r="J48" s="17">
        <v>4.42</v>
      </c>
    </row>
    <row r="49" spans="2:10" ht="57.75" customHeight="1" thickBot="1" x14ac:dyDescent="0.2">
      <c r="B49" s="18"/>
      <c r="C49" s="1171" t="s">
        <v>5</v>
      </c>
      <c r="D49" s="1171"/>
      <c r="E49" s="1172"/>
      <c r="F49" s="19" t="s">
        <v>573</v>
      </c>
      <c r="G49" s="20" t="s">
        <v>574</v>
      </c>
      <c r="H49" s="20" t="s">
        <v>575</v>
      </c>
      <c r="I49" s="20" t="s">
        <v>576</v>
      </c>
      <c r="J49" s="21">
        <v>11.32</v>
      </c>
    </row>
    <row r="50" spans="2:10" x14ac:dyDescent="0.15"/>
  </sheetData>
  <sheetProtection algorithmName="SHA-512" hashValue="bqnljQfXQCB1kcduOQp/AqJS+3KC+fMCC33eIhboxhzxrZtdoEL654f/jZ1Qgr3npt+qe1oX+5XqizA0QMa3QQ==" saltValue="iMcI+an2ICYDTbFuH53H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1500264</cp:lastModifiedBy>
  <cp:lastPrinted>2023-03-20T07:52:24Z</cp:lastPrinted>
  <dcterms:created xsi:type="dcterms:W3CDTF">2023-02-20T07:29:38Z</dcterms:created>
  <dcterms:modified xsi:type="dcterms:W3CDTF">2023-03-20T07:55:52Z</dcterms:modified>
  <cp:category/>
</cp:coreProperties>
</file>