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72.26.2.106\データ取込用\財政課\"/>
    </mc:Choice>
  </mc:AlternateContent>
  <xr:revisionPtr revIDLastSave="0" documentId="13_ncr:1_{3EDECFFF-5D0D-4DED-95A7-D634ED61010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C35" i="10"/>
  <c r="BW34" i="10"/>
  <c r="CO34" i="10" s="1"/>
  <c r="CO35" i="10" s="1"/>
  <c r="CO36" i="10" s="1"/>
  <c r="CO37" i="10" s="1"/>
  <c r="CO38" i="10" s="1"/>
  <c r="CO39" i="10" s="1"/>
  <c r="CO40" i="10" s="1"/>
  <c r="CO41"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<sst xmlns="http://schemas.openxmlformats.org/spreadsheetml/2006/main" count="1096" uniqueCount="563">
  <si>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</si>
  <si>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</si>
  <si>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</si>
  <si>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</si>
  <si>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</si>
  <si>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</si>
  <si>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</si>
  <si>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</si>
  <si>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</si>
  <si>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</si>
  <si>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</si>
  <si>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</si>
  <si>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</si>
  <si>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</si>
  <si>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</si>
  <si>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</si>
  <si>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</si>
  <si>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</si>
  <si>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</si>
  <si>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</si>
  <si>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</si>
  <si>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</si>
  <si>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</si>
  <si>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</si>
  <si>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</si>
  <si>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</si>
  <si>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</si>
  <si>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</si>
  <si>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</si>
  <si>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</si>
  <si>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</si>
  <si>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</si>
  <si>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</si>
  <si>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</si>
  <si>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</si>
  <si>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</si>
  <si>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</si>
  <si>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</si>
  <si>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</si>
  <si>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</si>
  <si>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</si>
  <si>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</si>
  <si>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</si>
  <si>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</si>
  <si>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</si>
  <si>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</si>
  <si>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</si>
  <si>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</si>
  <si>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</si>
  <si>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</si>
  <si>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</si>
  <si>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</si>
  <si>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</si>
  <si>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</si>
  <si>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</si>
  <si>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</si>
  <si>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</si>
  <si>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</si>
  <si>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</si>
  <si>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</si>
  <si>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</si>
  <si>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</si>
  <si>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</si>
  <si>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</si>
  <si>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</si>
  <si>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</si>
  <si>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</si>
  <si>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</si>
  <si>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</si>
  <si>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</si>
  <si>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</si>
  <si>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</si>
  <si>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</si>
  <si>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</si>
  <si>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</si>
  <si>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</si>
  <si>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</si>
  <si>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</si>
  <si>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</si>
  <si>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</si>
  <si>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</si>
  <si>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</si>
  <si>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</si>
  <si>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</si>
  <si>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</si>
  <si>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</si>
  <si>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</si>
  <si>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</si>
  <si>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</si>
  <si>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</si>
  <si>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</si>
  <si>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</si>
  <si>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</si>
  <si>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</si>
  <si>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</si>
  <si>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</si>
  <si>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</si>
  <si>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</si>
  <si>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</si>
  <si>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</si>
  <si>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</si>
  <si>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</si>
  <si>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</si>
  <si>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</si>
  <si>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</si>
  <si>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</si>
  <si>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</si>
  <si>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</si>
  <si>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</si>
  <si>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</si>
  <si>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</si>
  <si>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</si>
  <si>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</si>
  <si>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</si>
  <si>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</si>
  <si>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</si>
  <si>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</si>
  <si>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</si>
  <si>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</si>
  <si>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</si>
  <si>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</si>
  <si>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</si>
  <si>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</si>
  <si>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</si>
  <si>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</si>
  <si>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</si>
  <si>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</si>
  <si>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</si>
  <si>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</si>
  <si>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</si>
  <si>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</si>
  <si>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</si>
  <si>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</si>
  <si>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</si>
  <si>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</si>
  <si>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</si>
  <si>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</si>
  <si>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</si>
  <si>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</si>
  <si>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</si>
  <si>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</si>
  <si>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</si>
  <si>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</si>
  <si>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</si>
  <si>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</si>
  <si>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</si>
  <si>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</si>
  <si>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</si>
  <si>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</si>
  <si>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</si>
  <si>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</si>
  <si>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</si>
  <si>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</si>
  <si>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</si>
  <si>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</si>
  <si>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</si>
  <si>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</si>
  <si>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</si>
  <si>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</si>
  <si>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</si>
  <si>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</si>
  <si>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</si>
  <si>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</si>
  <si>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</si>
  <si>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</si>
  <si>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</si>
  <si>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</si>
  <si>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</si>
  <si>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</si>
  <si>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</si>
  <si>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</si>
  <si>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</si>
  <si>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</si>
  <si>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</si>
  <si>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</si>
  <si>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</si>
  <si>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</si>
  <si>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</si>
  <si>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</si>
  <si>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</si>
  <si>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</si>
  <si>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</si>
  <si>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</si>
  <si>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</si>
  <si>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</si>
  <si>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</si>
  <si>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</si>
  <si>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</si>
  <si>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</si>
  <si>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</si>
  <si>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</si>
  <si>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</si>
  <si>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</si>
  <si>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</si>
  <si>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</si>
  <si>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</si>
  <si>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</si>
  <si>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</si>
  <si>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</si>
  <si>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</si>
  <si>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</si>
  <si>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</si>
  <si>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</si>
  <si>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熊本県菊池市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</si>
  <si>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</si>
  <si>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</si>
  <si>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</si>
  <si>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</si>
  <si>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</si>
  <si>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</si>
  <si>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</si>
  <si>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</si>
  <si>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</si>
  <si>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</si>
  <si>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</si>
  <si>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</si>
  <si>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</si>
  <si>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</si>
  <si>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</si>
  <si>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</si>
  <si>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</si>
  <si>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</si>
  <si>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</si>
  <si>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</si>
  <si>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</si>
  <si>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</si>
  <si>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</si>
  <si>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</si>
  <si>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</si>
  <si>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</si>
  <si>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</si>
  <si>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</si>
  <si>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</si>
  <si>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</si>
  <si>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</si>
  <si>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</si>
  <si>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</si>
  <si>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</si>
  <si>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</si>
  <si>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</si>
  <si>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</si>
  <si>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</si>
  <si>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</si>
  <si>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</si>
  <si>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</si>
  <si>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</si>
  <si>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</si>
  <si>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</si>
  <si>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</si>
  <si>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</si>
  <si>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</si>
  <si>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</si>
  <si>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</si>
  <si>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</si>
  <si>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</si>
  <si>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</si>
  <si>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</si>
  <si>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</si>
  <si>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</si>
  <si>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</si>
  <si>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</si>
  <si>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</si>
  <si>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</si>
  <si>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</si>
  <si>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</si>
  <si>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</si>
  <si>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</si>
  <si>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</si>
  <si>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</si>
  <si>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</si>
  <si>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</si>
  <si>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</si>
  <si>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</si>
  <si>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</si>
  <si>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</si>
  <si>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</si>
  <si>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</si>
  <si>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</si>
  <si>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</si>
  <si>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</si>
  <si>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</si>
  <si>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</si>
  <si>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</si>
  <si>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</si>
  <si>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</si>
  <si>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</si>
  <si>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</si>
  <si>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</si>
  <si>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</si>
  <si>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</si>
  <si>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</si>
  <si>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</si>
  <si>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</si>
  <si>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</si>
  <si>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</si>
  <si>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</si>
  <si>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</si>
  <si>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</si>
  <si>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</si>
  <si>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</si>
  <si>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</si>
  <si>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</si>
  <si>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</si>
  <si>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</si>
  <si>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</si>
  <si>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</si>
  <si>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</si>
  <si>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</si>
  <si>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</si>
  <si>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</si>
  <si>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</si>
  <si>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</si>
  <si>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</si>
  <si>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</si>
  <si>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</si>
  <si>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</si>
  <si>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</si>
  <si>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</si>
  <si>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</si>
  <si>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</si>
  <si>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</si>
  <si>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</si>
  <si>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</si>
  <si>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</si>
  <si>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</si>
  <si>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</si>
  <si>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</si>
  <si>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</si>
  <si>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</si>
  <si>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</si>
  <si>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</si>
  <si>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</si>
  <si>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</si>
  <si>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</si>
  <si>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</si>
  <si>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</si>
  <si>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</si>
  <si>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</si>
  <si>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</si>
  <si>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</si>
  <si>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</si>
  <si>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</si>
  <si>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</si>
  <si>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</si>
  <si>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</si>
  <si>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</si>
  <si>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</si>
  <si>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</si>
  <si>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</si>
  <si>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</si>
  <si>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</si>
  <si>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</si>
  <si>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</si>
  <si>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</si>
  <si>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熊本県菊池市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</si>
  <si>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</si>
  <si>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</si>
  <si>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</si>
  <si>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</si>
  <si>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</si>
  <si>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</si>
  <si>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</si>
  <si>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</si>
  <si>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</si>
  <si>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</si>
  <si>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</si>
  <si>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</si>
  <si>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</si>
  <si>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</si>
  <si>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</si>
  <si>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</si>
  <si>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</si>
  <si>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</si>
  <si>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</si>
  <si>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</si>
  <si>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</si>
  <si>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</si>
  <si>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</si>
  <si>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</si>
  <si>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</si>
  <si>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</si>
  <si>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</si>
  <si>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</si>
  <si>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</si>
  <si>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</si>
  <si>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</si>
  <si>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</si>
  <si>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</si>
  <si>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</si>
  <si>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</si>
  <si>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</si>
  <si>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</si>
  <si>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</si>
  <si>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</si>
  <si>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</si>
  <si>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</si>
  <si>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</si>
  <si>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</si>
  <si>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</si>
  <si>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</si>
  <si>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</si>
  <si>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</si>
  <si>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</si>
  <si>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</si>
  <si>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</si>
  <si>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</si>
  <si>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</si>
  <si>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</si>
  <si>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</si>
  <si>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</si>
  <si>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</si>
  <si>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</si>
  <si>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</si>
  <si>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</si>
  <si>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</si>
  <si>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</si>
  <si>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</si>
  <si>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</si>
  <si>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</si>
  <si>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</si>
  <si>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</si>
  <si>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</si>
  <si>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</si>
  <si>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</si>
  <si>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</si>
  <si>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</si>
  <si>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</si>
  <si>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</si>
  <si>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</si>
  <si>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</si>
  <si>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</si>
  <si>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</si>
  <si>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</si>
  <si>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</si>
  <si>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</si>
  <si>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</si>
  <si>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</si>
  <si>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</si>
  <si>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</si>
  <si>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</si>
  <si>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</si>
  <si>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</si>
  <si>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</si>
  <si>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</si>
  <si>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</si>
  <si>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</si>
  <si>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</si>
  <si>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</si>
  <si>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</si>
  <si>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</si>
  <si>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</si>
  <si>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</si>
  <si>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</si>
  <si>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</si>
  <si>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</si>
  <si>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</si>
  <si>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</si>
  <si>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</si>
  <si>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</si>
  <si>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</si>
  <si>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</si>
  <si>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</si>
  <si>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</si>
  <si>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</si>
  <si>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</si>
  <si>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</si>
  <si>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</si>
  <si>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</si>
  <si>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</si>
  <si>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</si>
  <si>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</si>
  <si>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</si>
  <si>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</si>
  <si>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</si>
  <si>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</si>
  <si>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</si>
  <si>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</si>
  <si>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</si>
  <si>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</si>
  <si>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</si>
  <si>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</si>
  <si>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</si>
  <si>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</si>
  <si>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</si>
  <si>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</si>
  <si>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</si>
  <si>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</si>
  <si>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</si>
  <si>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</si>
  <si>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</si>
  <si>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</si>
  <si>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</si>
  <si>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</si>
  <si>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</si>
  <si>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</si>
  <si>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</si>
  <si>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</si>
  <si>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</si>
  <si>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</si>
  <si>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</si>
  <si>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</si>
  <si>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</si>
  <si>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</si>
  <si>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</si>
  <si>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</si>
  <si>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</si>
  <si>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</si>
  <si>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</si>
  <si>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</si>
  <si>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</si>
  <si>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</si>
  <si>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</si>
  <si>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</si>
  <si>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</si>
  <si>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</si>
  <si>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</si>
  <si>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</si>
  <si>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</si>
  <si>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</si>
  <si>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</si>
  <si>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</si>
  <si>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</si>
  <si>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</si>
  <si>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</si>
  <si>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</si>
  <si>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</si>
  <si>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</si>
  <si>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</si>
  <si>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</si>
  <si>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5.22</t>
  </si>
  <si>
    <t>▲ 2.04</t>
  </si>
  <si>
    <t>水道事業会計</t>
  </si>
  <si>
    <t>下水道事業会計</t>
  </si>
  <si>
    <t>一般会計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</si>
  <si>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</si>
  <si>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</si>
  <si>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</si>
  <si>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</si>
  <si>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</si>
  <si>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</si>
  <si>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</si>
  <si>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</si>
  <si>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</si>
  <si>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</si>
  <si>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</si>
  <si>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菊池市土地開発公社</t>
    <rPh sb="0" eb="3">
      <t>キクチシ</t>
    </rPh>
    <rPh sb="3" eb="5">
      <t>トチ</t>
    </rPh>
    <rPh sb="5" eb="7">
      <t>カイハツ</t>
    </rPh>
    <rPh sb="7" eb="9">
      <t>コウシャ</t>
    </rPh>
    <phoneticPr fontId="2"/>
  </si>
  <si>
    <t>ファームきくち</t>
    <phoneticPr fontId="2"/>
  </si>
  <si>
    <t>七城町振興公社</t>
    <rPh sb="0" eb="3">
      <t>シチジョウマチ</t>
    </rPh>
    <rPh sb="3" eb="5">
      <t>シンコウ</t>
    </rPh>
    <rPh sb="5" eb="7">
      <t>コウシャ</t>
    </rPh>
    <phoneticPr fontId="2"/>
  </si>
  <si>
    <t>七城町特産品センター</t>
    <rPh sb="0" eb="3">
      <t>シチジョウマチ</t>
    </rPh>
    <rPh sb="3" eb="6">
      <t>トクサンヒン</t>
    </rPh>
    <phoneticPr fontId="2"/>
  </si>
  <si>
    <t>旭志村ふれあいセンター</t>
    <rPh sb="0" eb="2">
      <t>キョクシ</t>
    </rPh>
    <rPh sb="2" eb="3">
      <t>ムラ</t>
    </rPh>
    <phoneticPr fontId="2"/>
  </si>
  <si>
    <t>有朋の里泗水</t>
    <rPh sb="0" eb="2">
      <t>ユウホウ</t>
    </rPh>
    <rPh sb="3" eb="4">
      <t>サト</t>
    </rPh>
    <rPh sb="4" eb="6">
      <t>シスイ</t>
    </rPh>
    <phoneticPr fontId="2"/>
  </si>
  <si>
    <t>きくち観光物産館</t>
    <rPh sb="3" eb="5">
      <t>カンコウ</t>
    </rPh>
    <rPh sb="5" eb="8">
      <t>ブッサンカン</t>
    </rPh>
    <phoneticPr fontId="2"/>
  </si>
  <si>
    <t>公共施設等総合管理基金</t>
    <rPh sb="0" eb="2">
      <t>コウキョウ</t>
    </rPh>
    <rPh sb="2" eb="4">
      <t>シセツ</t>
    </rPh>
    <rPh sb="4" eb="5">
      <t>トウ</t>
    </rPh>
    <rPh sb="5" eb="7">
      <t>ソウゴウ</t>
    </rPh>
    <rPh sb="7" eb="9">
      <t>カンリ</t>
    </rPh>
    <rPh sb="9" eb="11">
      <t>キキン</t>
    </rPh>
    <phoneticPr fontId="5"/>
  </si>
  <si>
    <t>地域振興基金</t>
    <rPh sb="0" eb="2">
      <t>チイキ</t>
    </rPh>
    <rPh sb="2" eb="4">
      <t>シンコウ</t>
    </rPh>
    <rPh sb="4" eb="6">
      <t>キキン</t>
    </rPh>
    <phoneticPr fontId="2"/>
  </si>
  <si>
    <t>教育振興小川基金</t>
    <phoneticPr fontId="2"/>
  </si>
  <si>
    <t>奨学基金</t>
    <rPh sb="0" eb="2">
      <t>ショウガク</t>
    </rPh>
    <rPh sb="2" eb="4">
      <t>キキン</t>
    </rPh>
    <phoneticPr fontId="2"/>
  </si>
  <si>
    <t>がんばるふるさと菊池応援基金</t>
    <rPh sb="8" eb="10">
      <t>キクチ</t>
    </rPh>
    <rPh sb="10" eb="12">
      <t>オウエン</t>
    </rPh>
    <rPh sb="12" eb="14">
      <t>キキン</t>
    </rPh>
    <phoneticPr fontId="2"/>
  </si>
  <si>
    <t>七城町銘柄米センター</t>
    <rPh sb="0" eb="2">
      <t>シチジョウ</t>
    </rPh>
    <rPh sb="2" eb="3">
      <t>マチ</t>
    </rPh>
    <rPh sb="3" eb="6">
      <t>メイガラマイ</t>
    </rPh>
    <phoneticPr fontId="2"/>
  </si>
  <si>
    <t>熊本県市町村総合事務組合</t>
    <phoneticPr fontId="2"/>
  </si>
  <si>
    <t>菊池養生園保健組合</t>
    <phoneticPr fontId="2"/>
  </si>
  <si>
    <t>菊池広域連合</t>
    <phoneticPr fontId="2"/>
  </si>
  <si>
    <t>熊本県後期高齢者医療広域連合
（一般会計）</t>
    <phoneticPr fontId="2"/>
  </si>
  <si>
    <t>熊本県後期高齢者医療広域連合
（後期高齢者医療特別会計）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</si>
</sst>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92919</c:v>
                </c:pt>
                <c:pt idx="3">
                  <c:v>103663</c:v>
                </c:pt>
                <c:pt idx="4">
                  <c:v>92012</c:v>
                </c:pt>
              </c:numCache>
            </c:numRef>
          </c:val>
          <c:smooth val="0"/>
          <c:extLst>
            <c:ext xmlns:c16="http://schemas.microsoft.com/office/drawing/2014/chart" uri="{C3380CC4-5D6E-409C-BE32-E72D297353CC}">
              <c16:uniqueId val="{00000000-E988-4701-B44E-F3B2E2DBB6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83455</c:v>
                </c:pt>
                <c:pt idx="1">
                  <c:v>71695</c:v>
                </c:pt>
                <c:pt idx="2">
                  <c:v>68704</c:v>
                </c:pt>
                <c:pt idx="3">
                  <c:v>65978</c:v>
                </c:pt>
                <c:pt idx="4">
                  <c:v>57779</c:v>
                </c:pt>
              </c:numCache>
            </c:numRef>
          </c:val>
          <c:smooth val="0"/>
          <c:extLst>
            <c:ext xmlns:c16="http://schemas.microsoft.com/office/drawing/2014/chart" uri="{C3380CC4-5D6E-409C-BE32-E72D297353CC}">
              <c16:uniqueId val="{00000001-E988-4701-B44E-F3B2E2DBB6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0.31</c:v>
                </c:pt>
                <c:pt idx="1">
                  <c:v>0.26</c:v>
                </c:pt>
                <c:pt idx="2">
                  <c:v>4.42</c:v>
                </c:pt>
                <c:pt idx="3">
                  <c:v>4.75</c:v>
                </c:pt>
                <c:pt idx="4">
                  <c:v>2.3199999999999998</c:v>
                </c:pt>
              </c:numCache>
            </c:numRef>
          </c:val>
          <c:extLst>
            <c:ext xmlns:c16="http://schemas.microsoft.com/office/drawing/2014/chart" uri="{C3380CC4-5D6E-409C-BE32-E72D297353CC}">
              <c16:uniqueId val="{00000000-9FF7-4715-ACA8-904B77CFC9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36.67</c:v>
                </c:pt>
                <c:pt idx="1">
                  <c:v>33.74</c:v>
                </c:pt>
                <c:pt idx="2">
                  <c:v>39.61</c:v>
                </c:pt>
                <c:pt idx="3">
                  <c:v>45.03</c:v>
                </c:pt>
                <c:pt idx="4">
                  <c:v>47.49</c:v>
                </c:pt>
              </c:numCache>
            </c:numRef>
          </c:val>
          <c:extLst>
            <c:ext xmlns:c16="http://schemas.microsoft.com/office/drawing/2014/chart" uri="{C3380CC4-5D6E-409C-BE32-E72D297353CC}">
              <c16:uniqueId val="{00000001-9FF7-4715-ACA8-904B77CFC9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-5.22</c:v>
                </c:pt>
                <c:pt idx="1">
                  <c:v>-2.04</c:v>
                </c:pt>
                <c:pt idx="2">
                  <c:v>11.32</c:v>
                </c:pt>
                <c:pt idx="3">
                  <c:v>4.24</c:v>
                </c:pt>
                <c:pt idx="4">
                  <c:v>0.04</c:v>
                </c:pt>
              </c:numCache>
            </c:numRef>
          </c:val>
          <c:smooth val="0"/>
          <c:extLst>
            <c:ext xmlns:c16="http://schemas.microsoft.com/office/drawing/2014/chart" uri="{C3380CC4-5D6E-409C-BE32-E72D297353CC}">
              <c16:uniqueId val="{00000002-9FF7-4715-ACA8-904B77CFC9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61-4AC1-B526-7F7F47EB3E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61-4AC1-B526-7F7F47EB3E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61-4AC1-B526-7F7F47EB3E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61-4AC1-B526-7F7F47EB3E7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4-8061-4AC1-B526-7F7F47EB3E7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1.42</c:v>
                </c:pt>
                <c:pt idx="2">
                  <c:v>#N/A</c:v>
                </c:pt>
                <c:pt idx="3">
                  <c:v>0.04</c:v>
                </c:pt>
                <c:pt idx="4">
                  <c:v>#N/A</c:v>
                </c:pt>
                <c:pt idx="5">
                  <c:v>0.03</c:v>
                </c:pt>
                <c:pt idx="6">
                  <c:v>#N/A</c:v>
                </c:pt>
                <c:pt idx="7">
                  <c:v>0.21</c:v>
                </c:pt>
                <c:pt idx="8">
                  <c:v>#N/A</c:v>
                </c:pt>
                <c:pt idx="9">
                  <c:v>0.02</c:v>
                </c:pt>
              </c:numCache>
            </c:numRef>
          </c:val>
          <c:extLst>
            <c:ext xmlns:c16="http://schemas.microsoft.com/office/drawing/2014/chart" uri="{C3380CC4-5D6E-409C-BE32-E72D297353CC}">
              <c16:uniqueId val="{00000005-8061-4AC1-B526-7F7F47EB3E7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0.38</c:v>
                </c:pt>
                <c:pt idx="2">
                  <c:v>#N/A</c:v>
                </c:pt>
                <c:pt idx="3">
                  <c:v>0.41</c:v>
                </c:pt>
                <c:pt idx="4">
                  <c:v>#N/A</c:v>
                </c:pt>
                <c:pt idx="5">
                  <c:v>0.61</c:v>
                </c:pt>
                <c:pt idx="6">
                  <c:v>#N/A</c:v>
                </c:pt>
                <c:pt idx="7">
                  <c:v>1.53</c:v>
                </c:pt>
                <c:pt idx="8">
                  <c:v>#N/A</c:v>
                </c:pt>
                <c:pt idx="9">
                  <c:v>0.81</c:v>
                </c:pt>
              </c:numCache>
            </c:numRef>
          </c:val>
          <c:extLst>
            <c:ext xmlns:c16="http://schemas.microsoft.com/office/drawing/2014/chart" uri="{C3380CC4-5D6E-409C-BE32-E72D297353CC}">
              <c16:uniqueId val="{00000006-8061-4AC1-B526-7F7F47EB3E7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0.25</c:v>
                </c:pt>
                <c:pt idx="4">
                  <c:v>#N/A</c:v>
                </c:pt>
                <c:pt idx="5">
                  <c:v>4.41</c:v>
                </c:pt>
                <c:pt idx="6">
                  <c:v>#N/A</c:v>
                </c:pt>
                <c:pt idx="7">
                  <c:v>4.75</c:v>
                </c:pt>
                <c:pt idx="8">
                  <c:v>#N/A</c:v>
                </c:pt>
                <c:pt idx="9">
                  <c:v>2.31</c:v>
                </c:pt>
              </c:numCache>
            </c:numRef>
          </c:val>
          <c:extLst>
            <c:ext xmlns:c16="http://schemas.microsoft.com/office/drawing/2014/chart" uri="{C3380CC4-5D6E-409C-BE32-E72D297353CC}">
              <c16:uniqueId val="{00000007-8061-4AC1-B526-7F7F47EB3E7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0.88</c:v>
                </c:pt>
                <c:pt idx="4">
                  <c:v>#N/A</c:v>
                </c:pt>
                <c:pt idx="5">
                  <c:v>1.49</c:v>
                </c:pt>
                <c:pt idx="6">
                  <c:v>#N/A</c:v>
                </c:pt>
                <c:pt idx="7">
                  <c:v>2.2000000000000002</c:v>
                </c:pt>
                <c:pt idx="8">
                  <c:v>#N/A</c:v>
                </c:pt>
                <c:pt idx="9">
                  <c:v>2.8</c:v>
                </c:pt>
              </c:numCache>
            </c:numRef>
          </c:val>
          <c:extLst>
            <c:ext xmlns:c16="http://schemas.microsoft.com/office/drawing/2014/chart" uri="{C3380CC4-5D6E-409C-BE32-E72D297353CC}">
              <c16:uniqueId val="{00000008-8061-4AC1-B526-7F7F47EB3E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3.36</c:v>
                </c:pt>
                <c:pt idx="2">
                  <c:v>#N/A</c:v>
                </c:pt>
                <c:pt idx="3">
                  <c:v>3.16</c:v>
                </c:pt>
                <c:pt idx="4">
                  <c:v>#N/A</c:v>
                </c:pt>
                <c:pt idx="5">
                  <c:v>3.2</c:v>
                </c:pt>
                <c:pt idx="6">
                  <c:v>#N/A</c:v>
                </c:pt>
                <c:pt idx="7">
                  <c:v>3.54</c:v>
                </c:pt>
                <c:pt idx="8">
                  <c:v>#N/A</c:v>
                </c:pt>
                <c:pt idx="9">
                  <c:v>4.03</c:v>
                </c:pt>
              </c:numCache>
            </c:numRef>
          </c:val>
          <c:extLst>
            <c:ext xmlns:c16="http://schemas.microsoft.com/office/drawing/2014/chart" uri="{C3380CC4-5D6E-409C-BE32-E72D297353CC}">
              <c16:uniqueId val="{00000009-8061-4AC1-B526-7F7F47EB3E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3086</c:v>
                </c:pt>
                <c:pt idx="5">
                  <c:v>3147</c:v>
                </c:pt>
                <c:pt idx="8">
                  <c:v>3173</c:v>
                </c:pt>
                <c:pt idx="11">
                  <c:v>3072</c:v>
                </c:pt>
                <c:pt idx="14">
                  <c:v>2810</c:v>
                </c:pt>
              </c:numCache>
            </c:numRef>
          </c:val>
          <c:extLst>
            <c:ext xmlns:c16="http://schemas.microsoft.com/office/drawing/2014/chart" uri="{C3380CC4-5D6E-409C-BE32-E72D297353CC}">
              <c16:uniqueId val="{00000000-165B-4837-9860-F97A8B2947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5B-4837-9860-F97A8B2947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146</c:v>
                </c:pt>
                <c:pt idx="3">
                  <c:v>144</c:v>
                </c:pt>
                <c:pt idx="6">
                  <c:v>133</c:v>
                </c:pt>
                <c:pt idx="9">
                  <c:v>1</c:v>
                </c:pt>
                <c:pt idx="12">
                  <c:v>1</c:v>
                </c:pt>
              </c:numCache>
            </c:numRef>
          </c:val>
          <c:extLst>
            <c:ext xmlns:c16="http://schemas.microsoft.com/office/drawing/2014/chart" uri="{C3380CC4-5D6E-409C-BE32-E72D297353CC}">
              <c16:uniqueId val="{00000002-165B-4837-9860-F97A8B2947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193</c:v>
                </c:pt>
                <c:pt idx="3">
                  <c:v>82</c:v>
                </c:pt>
                <c:pt idx="6">
                  <c:v>105</c:v>
                </c:pt>
                <c:pt idx="9">
                  <c:v>71</c:v>
                </c:pt>
                <c:pt idx="12">
                  <c:v>171</c:v>
                </c:pt>
              </c:numCache>
            </c:numRef>
          </c:val>
          <c:extLst>
            <c:ext xmlns:c16="http://schemas.microsoft.com/office/drawing/2014/chart" uri="{C3380CC4-5D6E-409C-BE32-E72D297353CC}">
              <c16:uniqueId val="{00000003-165B-4837-9860-F97A8B2947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594</c:v>
                </c:pt>
                <c:pt idx="3">
                  <c:v>538</c:v>
                </c:pt>
                <c:pt idx="6">
                  <c:v>546</c:v>
                </c:pt>
                <c:pt idx="9">
                  <c:v>511</c:v>
                </c:pt>
                <c:pt idx="12">
                  <c:v>508</c:v>
                </c:pt>
              </c:numCache>
            </c:numRef>
          </c:val>
          <c:extLst>
            <c:ext xmlns:c16="http://schemas.microsoft.com/office/drawing/2014/chart" uri="{C3380CC4-5D6E-409C-BE32-E72D297353CC}">
              <c16:uniqueId val="{00000004-165B-4837-9860-F97A8B2947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5B-4837-9860-F97A8B2947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5B-4837-9860-F97A8B2947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3626</c:v>
                </c:pt>
                <c:pt idx="3">
                  <c:v>3512</c:v>
                </c:pt>
                <c:pt idx="6">
                  <c:v>3601</c:v>
                </c:pt>
                <c:pt idx="9">
                  <c:v>3573</c:v>
                </c:pt>
                <c:pt idx="12">
                  <c:v>3279</c:v>
                </c:pt>
              </c:numCache>
            </c:numRef>
          </c:val>
          <c:extLst>
            <c:ext xmlns:c16="http://schemas.microsoft.com/office/drawing/2014/chart" uri="{C3380CC4-5D6E-409C-BE32-E72D297353CC}">
              <c16:uniqueId val="{00000007-165B-4837-9860-F97A8B2947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1473</c:v>
                </c:pt>
                <c:pt idx="2">
                  <c:v>#N/A</c:v>
                </c:pt>
                <c:pt idx="3">
                  <c:v>#N/A</c:v>
                </c:pt>
                <c:pt idx="4">
                  <c:v>1129</c:v>
                </c:pt>
                <c:pt idx="5">
                  <c:v>#N/A</c:v>
                </c:pt>
                <c:pt idx="6">
                  <c:v>#N/A</c:v>
                </c:pt>
                <c:pt idx="7">
                  <c:v>1212</c:v>
                </c:pt>
                <c:pt idx="8">
                  <c:v>#N/A</c:v>
                </c:pt>
                <c:pt idx="9">
                  <c:v>#N/A</c:v>
                </c:pt>
                <c:pt idx="10">
                  <c:v>1084</c:v>
                </c:pt>
                <c:pt idx="11">
                  <c:v>#N/A</c:v>
                </c:pt>
                <c:pt idx="12">
                  <c:v>#N/A</c:v>
                </c:pt>
                <c:pt idx="13">
                  <c:v>1149</c:v>
                </c:pt>
                <c:pt idx="14">
                  <c:v>#N/A</c:v>
                </c:pt>
              </c:numCache>
            </c:numRef>
          </c:val>
          <c:smooth val="0"/>
          <c:extLst>
            <c:ext xmlns:c16="http://schemas.microsoft.com/office/drawing/2014/chart" uri="{C3380CC4-5D6E-409C-BE32-E72D297353CC}">
              <c16:uniqueId val="{00000008-165B-4837-9860-F97A8B2947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31435</c:v>
                </c:pt>
                <c:pt idx="5">
                  <c:v>31144</c:v>
                </c:pt>
                <c:pt idx="8">
                  <c:v>29961</c:v>
                </c:pt>
                <c:pt idx="11">
                  <c:v>27966</c:v>
                </c:pt>
                <c:pt idx="14">
                  <c:v>26396</c:v>
                </c:pt>
              </c:numCache>
            </c:numRef>
          </c:val>
          <c:extLst>
            <c:ext xmlns:c16="http://schemas.microsoft.com/office/drawing/2014/chart" uri="{C3380CC4-5D6E-409C-BE32-E72D297353CC}">
              <c16:uniqueId val="{00000000-4222-44DB-A7AC-48F87A8F39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919</c:v>
                </c:pt>
                <c:pt idx="5">
                  <c:v>908</c:v>
                </c:pt>
                <c:pt idx="8">
                  <c:v>816</c:v>
                </c:pt>
                <c:pt idx="11">
                  <c:v>729</c:v>
                </c:pt>
                <c:pt idx="14">
                  <c:v>637</c:v>
                </c:pt>
              </c:numCache>
            </c:numRef>
          </c:val>
          <c:extLst>
            <c:ext xmlns:c16="http://schemas.microsoft.com/office/drawing/2014/chart" uri="{C3380CC4-5D6E-409C-BE32-E72D297353CC}">
              <c16:uniqueId val="{00000001-4222-44DB-A7AC-48F87A8F39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11088</c:v>
                </c:pt>
                <c:pt idx="5">
                  <c:v>10512</c:v>
                </c:pt>
                <c:pt idx="8">
                  <c:v>11204</c:v>
                </c:pt>
                <c:pt idx="11">
                  <c:v>11706</c:v>
                </c:pt>
                <c:pt idx="14">
                  <c:v>12196</c:v>
                </c:pt>
              </c:numCache>
            </c:numRef>
          </c:val>
          <c:extLst>
            <c:ext xmlns:c16="http://schemas.microsoft.com/office/drawing/2014/chart" uri="{C3380CC4-5D6E-409C-BE32-E72D297353CC}">
              <c16:uniqueId val="{00000002-4222-44DB-A7AC-48F87A8F39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22-44DB-A7AC-48F87A8F39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22-44DB-A7AC-48F87A8F39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22-44DB-A7AC-48F87A8F39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1128</c:v>
                </c:pt>
                <c:pt idx="3">
                  <c:v>1204</c:v>
                </c:pt>
                <c:pt idx="6">
                  <c:v>904</c:v>
                </c:pt>
                <c:pt idx="9">
                  <c:v>862</c:v>
                </c:pt>
                <c:pt idx="12">
                  <c:v>1032</c:v>
                </c:pt>
              </c:numCache>
            </c:numRef>
          </c:val>
          <c:extLst>
            <c:ext xmlns:c16="http://schemas.microsoft.com/office/drawing/2014/chart" uri="{C3380CC4-5D6E-409C-BE32-E72D297353CC}">
              <c16:uniqueId val="{00000006-4222-44DB-A7AC-48F87A8F39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1020</c:v>
                </c:pt>
                <c:pt idx="3">
                  <c:v>3617</c:v>
                </c:pt>
                <c:pt idx="6">
                  <c:v>4248</c:v>
                </c:pt>
                <c:pt idx="9">
                  <c:v>4116</c:v>
                </c:pt>
                <c:pt idx="12">
                  <c:v>4033</c:v>
                </c:pt>
              </c:numCache>
            </c:numRef>
          </c:val>
          <c:extLst>
            <c:ext xmlns:c16="http://schemas.microsoft.com/office/drawing/2014/chart" uri="{C3380CC4-5D6E-409C-BE32-E72D297353CC}">
              <c16:uniqueId val="{00000007-4222-44DB-A7AC-48F87A8F39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7152</c:v>
                </c:pt>
                <c:pt idx="3">
                  <c:v>6752</c:v>
                </c:pt>
                <c:pt idx="6">
                  <c:v>6445</c:v>
                </c:pt>
                <c:pt idx="9">
                  <c:v>5951</c:v>
                </c:pt>
                <c:pt idx="12">
                  <c:v>5672</c:v>
                </c:pt>
              </c:numCache>
            </c:numRef>
          </c:val>
          <c:extLst>
            <c:ext xmlns:c16="http://schemas.microsoft.com/office/drawing/2014/chart" uri="{C3380CC4-5D6E-409C-BE32-E72D297353CC}">
              <c16:uniqueId val="{00000008-4222-44DB-A7AC-48F87A8F39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271</c:v>
                </c:pt>
                <c:pt idx="3">
                  <c:v>136</c:v>
                </c:pt>
                <c:pt idx="6">
                  <c:v>3</c:v>
                </c:pt>
                <c:pt idx="9">
                  <c:v>1</c:v>
                </c:pt>
                <c:pt idx="12">
                  <c:v>0</c:v>
                </c:pt>
              </c:numCache>
            </c:numRef>
          </c:val>
          <c:extLst>
            <c:ext xmlns:c16="http://schemas.microsoft.com/office/drawing/2014/chart" uri="{C3380CC4-5D6E-409C-BE32-E72D297353CC}">
              <c16:uniqueId val="{00000009-4222-44DB-A7AC-48F87A8F39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34342</c:v>
                </c:pt>
                <c:pt idx="3">
                  <c:v>33446</c:v>
                </c:pt>
                <c:pt idx="6">
                  <c:v>32135</c:v>
                </c:pt>
                <c:pt idx="9">
                  <c:v>30277</c:v>
                </c:pt>
                <c:pt idx="12">
                  <c:v>28646</c:v>
                </c:pt>
              </c:numCache>
            </c:numRef>
          </c:val>
          <c:extLst>
            <c:ext xmlns:c16="http://schemas.microsoft.com/office/drawing/2014/chart" uri="{C3380CC4-5D6E-409C-BE32-E72D297353CC}">
              <c16:uniqueId val="{0000000A-4222-44DB-A7AC-48F87A8F39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469</c:v>
                </c:pt>
                <c:pt idx="2">
                  <c:v>#N/A</c:v>
                </c:pt>
                <c:pt idx="3">
                  <c:v>#N/A</c:v>
                </c:pt>
                <c:pt idx="4">
                  <c:v>2591</c:v>
                </c:pt>
                <c:pt idx="5">
                  <c:v>#N/A</c:v>
                </c:pt>
                <c:pt idx="6">
                  <c:v>#N/A</c:v>
                </c:pt>
                <c:pt idx="7">
                  <c:v>1755</c:v>
                </c:pt>
                <c:pt idx="8">
                  <c:v>#N/A</c:v>
                </c:pt>
                <c:pt idx="9">
                  <c:v>#N/A</c:v>
                </c:pt>
                <c:pt idx="10">
                  <c:v>807</c:v>
                </c:pt>
                <c:pt idx="11">
                  <c:v>#N/A</c:v>
                </c:pt>
                <c:pt idx="12">
                  <c:v>#N/A</c:v>
                </c:pt>
                <c:pt idx="13">
                  <c:v>154</c:v>
                </c:pt>
                <c:pt idx="14">
                  <c:v>#N/A</c:v>
                </c:pt>
              </c:numCache>
            </c:numRef>
          </c:val>
          <c:smooth val="0"/>
          <c:extLst>
            <c:ext xmlns:c16="http://schemas.microsoft.com/office/drawing/2014/chart" uri="{C3380CC4-5D6E-409C-BE32-E72D297353CC}">
              <c16:uniqueId val="{0000000B-4222-44DB-A7AC-48F87A8F39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6268</c:v>
                </c:pt>
                <c:pt idx="1">
                  <c:v>6888</c:v>
                </c:pt>
                <c:pt idx="2">
                  <c:v>7266</c:v>
                </c:pt>
              </c:numCache>
            </c:numRef>
          </c:val>
          <c:extLst>
            <c:ext xmlns:c16="http://schemas.microsoft.com/office/drawing/2014/chart" uri="{C3380CC4-5D6E-409C-BE32-E72D297353CC}">
              <c16:uniqueId val="{00000000-9722-4B87-99C6-7FD89BDEC1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1241</c:v>
                </c:pt>
                <c:pt idx="1">
                  <c:v>1042</c:v>
                </c:pt>
                <c:pt idx="2">
                  <c:v>906</c:v>
                </c:pt>
              </c:numCache>
            </c:numRef>
          </c:val>
          <c:extLst>
            <c:ext xmlns:c16="http://schemas.microsoft.com/office/drawing/2014/chart" uri="{C3380CC4-5D6E-409C-BE32-E72D297353CC}">
              <c16:uniqueId val="{00000001-9722-4B87-99C6-7FD89BDEC1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4247</c:v>
                </c:pt>
                <c:pt idx="1">
                  <c:v>4032</c:v>
                </c:pt>
                <c:pt idx="2">
                  <c:v>3867</c:v>
                </c:pt>
              </c:numCache>
            </c:numRef>
          </c:val>
          <c:extLst>
            <c:ext xmlns:c16="http://schemas.microsoft.com/office/drawing/2014/chart" uri="{C3380CC4-5D6E-409C-BE32-E72D297353CC}">
              <c16:uniqueId val="{00000002-9722-4B87-99C6-7FD89BDEC1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元利償還金等の大部分を占める元利償還金は、近年高止まりしており、令和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年度にはピークを迎える見込みである。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また、公共施設の更新等に係る費用の増加による財源不足から、基準財政需要額に算入されない地方債の借り入れが増加することが見込まれるため、実質公債費比率の分子は今後も高止まりで推移する見込みであ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緊急性や効果等を検証した上で事業の選定を行い、地方債の新規発行と償還を適正なバランスに調整すること等により、公債費の抑制と平準化に努める。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将来負担額は、前年度と比較して</a:t>
          </a:r>
          <a:r>
            <a:rPr kumimoji="1" lang="en-US" altLang="ja-JP" sz="1200">
              <a:solidFill>
                <a:sysClr val="windowText" lastClr="000000"/>
              </a:solidFill>
              <a:latin typeface="ＭＳ ゴシック" pitchFamily="49" charset="-128"/>
              <a:ea typeface="ＭＳ ゴシック" pitchFamily="49" charset="-128"/>
            </a:rPr>
            <a:t>1,824</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要因としては、公営企業債等繰入見込額、組合等負担見込額の減少に加え、一般会計等に係る地方債の現在高の減少が挙げられる。将来負担額の大部分を占める一般会計等に係る地方債の現在高は減少傾向にあるものの、緊急性や効果等を検証した上で事業の選定を行い、地方債の新規発行と償還を適正なバランスに調整することにより、引き続き現在高の圧縮に努め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充当可能財源は、財政調整基金の積み立て等により充当可能基金が増加した一方で、基準財政需要額算入見込額が減少したことから、前年度と比較して</a:t>
          </a:r>
          <a:r>
            <a:rPr kumimoji="1" lang="en-US" altLang="ja-JP" sz="1200">
              <a:solidFill>
                <a:sysClr val="windowText" lastClr="000000"/>
              </a:solidFill>
              <a:latin typeface="ＭＳ ゴシック" pitchFamily="49" charset="-128"/>
              <a:ea typeface="ＭＳ ゴシック" pitchFamily="49" charset="-128"/>
            </a:rPr>
            <a:t>1,172</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前記の要因から、将来負担比率の分子は前年度と比較して減少したものの、今後は公共施設の更新等も控えていることから、財源不足による基金の取り崩しが予想され、充当可能財源が減少する見込みであるため、将来負担比率の分子の増加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百万円取り崩した一方で、前年度繰越金等による財政調整基金への積み立てや、ふるさと納税を財源とした積み立て（がんばるふるさと菊池応援基金）を行ったこと等により、基金全体として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公債費）のピークまでは取り崩しが続く見込みであるが、発行額を償還額以内に抑制する等、地方債残高の圧縮を図っており、基金の取り崩しを抑制するような財政運営に努め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・奨学基金：向学心に富み、有能な素質を有する生徒であって、経済的理由により修学が困難な者に対する奨学資金の貸付。</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・がんばるふるさと菊池応援基金：ふるさと菊池市を応援したい、貢献したいとの想いの下に寄せられたふるさと納税制度の寄附金によるまちづくり事業の推進。</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・奨学基金：奨学金償還金の積み立て等による増加。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・がんばるふるさと菊池応援基金：ふるさと納税制度の寄附金によるまちづくり事業の推進を目的に積み立てを行ったことによる増加。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・新型コロナウイルス感染症関係融資利子補給基金積立金：新型コロナウイルス感染症関係融資利子補給のため、取り崩しを行ったことによる減少。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年熊本地震からの復興を図る事業を実施することを目的に積み立てを行ったことによる増加。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・奨学基金：奨学資金の貸付や償還に伴い、積み立てや取り崩しを行う予定。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・がんばるふるさと菊池応援基金：ふるさと納税制度による寄附金によるまちづくり事業の推進のため、今後も計画的に取り崩しを行う予定。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・前年度繰越金を基金へ積み立てたことによる増加。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償還（公債費）のピークを迎えることに加え、公共施設等総合管理計画に基づく公共施設の更新等も控えていることから、財源不足による取り崩しが見込まれる。その状況下でも、自然災害等による不測の事態への対応が十分できる程度の残高を維持できるよう、基金の取り崩し額の縮小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年度にかけて迎える地方債償還のピークまでは、毎年度取り崩しを行う見込みである。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月末</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％）に加え、基幹産業である農林業所得の低迷や中心街の衰退等により、財政基盤が弱く、近年は類似団体平均とほぼ同じ水準で横ばい状態となっている。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引き続き、特産品のブランド化推進や農業の担い手育成等による基幹産業の活性化をはじめ、創業支援や定住化促進等による活力ある地域経済を目指す施策を推進するとともに、市税徴収率の向上や債権管理の強化、公共施設の適正管理をはじめとした行政の効率化に取り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類似団体平均を下回る水準で推移しているが、前年度と比較すると</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ポイント上昇し、硬直化が進んでいる。比率上昇の要因としては、普通交付税及び臨時財政対策債の減少、物価・人件費の高騰により経常的な支出額の増加等が挙げられる。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上記の傾向に加え、令和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年度に公債費のピークが控えていること、また、公共施設等総合管理計画に基づく公共施設の更新等に係る費用の増加が見込まれることから、今後も厳しい財政状況が続く見込みである。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引き続き、事業の見直し等により経常経費を削減するとともに、市税の収納や債権管理の強化、使用料・手数料の見直しなどを行い、経常収入の確保に努める。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963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34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60</xdr:row>
      <xdr:rowOff>9313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0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42350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0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0783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7196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673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127864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人件費については、定員管理計画に基づき職員数の適正管理に努めた結果、類似団体平均を下回る水準で推移している。引き続き、事務効率化や職員総数の管理を行い、人件費抑制に努める。</a:t>
          </a:r>
        </a:p>
        <a:p>
          <a:r>
            <a:rPr kumimoji="1" lang="ja-JP" altLang="en-US" sz="1200">
              <a:latin typeface="ＭＳ Ｐゴシック" panose="020B0600070205080204" pitchFamily="50" charset="-128"/>
              <a:ea typeface="ＭＳ Ｐゴシック" panose="020B0600070205080204" pitchFamily="50" charset="-128"/>
            </a:rPr>
            <a:t>　物件費については、公共施設等総合管理計画及び各個別施設計画に基づく公共施設等の適正管理を推進し、維持管理にかかる経費の削減に努める。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37249</xdr:rowOff>
    </xdr:from>
    <xdr:to>
      <xdr:col>23</xdr:col>
      <xdr:colOff>133350</xdr:colOff>
      <xdr:row>83</xdr:row>
      <xdr:rowOff>123738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267599"/>
          <a:ext cx="838200" cy="8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57879</xdr:rowOff>
    </xdr:from>
    <xdr:to>
      <xdr:col>19</xdr:col>
      <xdr:colOff>133350</xdr:colOff>
      <xdr:row>83</xdr:row>
      <xdr:rowOff>123738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8229"/>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57879</xdr:rowOff>
    </xdr:from>
    <xdr:to>
      <xdr:col>15</xdr:col>
      <xdr:colOff>82550</xdr:colOff>
      <xdr:row>83</xdr:row>
      <xdr:rowOff>132731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88229"/>
          <a:ext cx="889000" cy="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127589</xdr:rowOff>
    </xdr:from>
    <xdr:to>
      <xdr:col>11</xdr:col>
      <xdr:colOff>31750</xdr:colOff>
      <xdr:row>83</xdr:row>
      <xdr:rowOff>132731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6489"/>
          <a:ext cx="889000" cy="1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112497</xdr:rowOff>
    </xdr:from>
    <xdr:to>
      <xdr:col>11</xdr:col>
      <xdr:colOff>82550</xdr:colOff>
      <xdr:row>85</xdr:row>
      <xdr:rowOff>42647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60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152752</xdr:rowOff>
    </xdr:from>
    <xdr:to>
      <xdr:col>7</xdr:col>
      <xdr:colOff>31750</xdr:colOff>
      <xdr:row>84</xdr:row>
      <xdr:rowOff>82902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67679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157899</xdr:rowOff>
    </xdr:from>
    <xdr:to>
      <xdr:col>23</xdr:col>
      <xdr:colOff>184150</xdr:colOff>
      <xdr:row>83</xdr:row>
      <xdr:rowOff>88049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2976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72938</xdr:rowOff>
    </xdr:from>
    <xdr:to>
      <xdr:col>19</xdr:col>
      <xdr:colOff>184150</xdr:colOff>
      <xdr:row>84</xdr:row>
      <xdr:rowOff>3088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0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2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7079</xdr:rowOff>
    </xdr:from>
    <xdr:to>
      <xdr:col>15</xdr:col>
      <xdr:colOff>133350</xdr:colOff>
      <xdr:row>83</xdr:row>
      <xdr:rowOff>108679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118856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81931</xdr:rowOff>
    </xdr:from>
    <xdr:to>
      <xdr:col>11</xdr:col>
      <xdr:colOff>82550</xdr:colOff>
      <xdr:row>84</xdr:row>
      <xdr:rowOff>12081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76789</xdr:rowOff>
    </xdr:from>
    <xdr:to>
      <xdr:col>7</xdr:col>
      <xdr:colOff>31750</xdr:colOff>
      <xdr:row>83</xdr:row>
      <xdr:rowOff>6939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類似団体平均を下回る水準で、ほぼ横ばい状態である。任期付職員が影響していると考えられ、引き続き適正な給与水準を維持するよう努める。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446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51859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定員管理計画に基づき職員数の適正管理に努めた結果、類似団体平均を下回っており、かつ年々減少傾向にある。今後は、会計年度任用職員を含めた職員総数による管理等を通じて、更なる適正化に努める。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132262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9513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70213</xdr:rowOff>
    </xdr:from>
    <xdr:to>
      <xdr:col>77</xdr:col>
      <xdr:colOff>44450</xdr:colOff>
      <xdr:row>60</xdr:row>
      <xdr:rowOff>108131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572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52977</xdr:rowOff>
    </xdr:from>
    <xdr:to>
      <xdr:col>72</xdr:col>
      <xdr:colOff>203200</xdr:colOff>
      <xdr:row>60</xdr:row>
      <xdr:rowOff>70213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3997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158931</xdr:rowOff>
    </xdr:from>
    <xdr:to>
      <xdr:col>68</xdr:col>
      <xdr:colOff>152400</xdr:colOff>
      <xdr:row>60</xdr:row>
      <xdr:rowOff>52977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7448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144417</xdr:rowOff>
    </xdr:from>
    <xdr:to>
      <xdr:col>64</xdr:col>
      <xdr:colOff>152400</xdr:colOff>
      <xdr:row>62</xdr:row>
      <xdr:rowOff>74567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59344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19413</xdr:rowOff>
    </xdr:from>
    <xdr:to>
      <xdr:col>73</xdr:col>
      <xdr:colOff>44450</xdr:colOff>
      <xdr:row>60</xdr:row>
      <xdr:rowOff>121013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131190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2177</xdr:rowOff>
    </xdr:from>
    <xdr:to>
      <xdr:col>68</xdr:col>
      <xdr:colOff>203200</xdr:colOff>
      <xdr:row>60</xdr:row>
      <xdr:rowOff>103777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108131</xdr:rowOff>
    </xdr:from>
    <xdr:to>
      <xdr:col>64</xdr:col>
      <xdr:colOff>152400</xdr:colOff>
      <xdr:row>60</xdr:row>
      <xdr:rowOff>38281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48458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前年度と比較して比率は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ポイント低下し、類似団体平均とおおむね同水準で推移している。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需要額に算入されない地方債の借り入れを抑制する取り組みを実施してきたため、近年は減少傾向にあったが、今後は物価・人件費の高騰や公共施設の更新による財源不足により基準財政需要額に算入されない地方債の借り入れが増加する見込みであり、数値の上昇が予想さ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150888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117324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18033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117324</xdr:rowOff>
    </xdr:from>
    <xdr:to>
      <xdr:col>72</xdr:col>
      <xdr:colOff>203200</xdr:colOff>
      <xdr:row>42</xdr:row>
      <xdr:rowOff>163285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3182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42</xdr:row>
      <xdr:rowOff>163285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66524</xdr:rowOff>
    </xdr:from>
    <xdr:to>
      <xdr:col>73</xdr:col>
      <xdr:colOff>44450</xdr:colOff>
      <xdr:row>42</xdr:row>
      <xdr:rowOff>168124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152901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類似団体平均を上回っているものの、前年度と比較すると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要因としては、これまでに発行した地方債の償還が進んだことに加え、地方債の新規発行を抑制したことにより将来負担額が減少したこと、また、財政調整基金の積立てによる充当可能基金の増加など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ただし今後は、公共施設の更新等も控えていることから、財源不足による基金の取り崩しにより充当可能財源が減少する見込みであるため、将来負担の増加が最小限とな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57503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86753"/>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57503</xdr:rowOff>
    </xdr:from>
    <xdr:to>
      <xdr:col>77</xdr:col>
      <xdr:colOff>44450</xdr:colOff>
      <xdr:row>14</xdr:row>
      <xdr:rowOff>154023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578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154023</xdr:rowOff>
    </xdr:from>
    <xdr:to>
      <xdr:col>72</xdr:col>
      <xdr:colOff>203200</xdr:colOff>
      <xdr:row>15</xdr:row>
      <xdr:rowOff>84455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543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23989</xdr:rowOff>
    </xdr:from>
    <xdr:to>
      <xdr:col>68</xdr:col>
      <xdr:colOff>152400</xdr:colOff>
      <xdr:row>15</xdr:row>
      <xdr:rowOff>84455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424289"/>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132997</xdr:rowOff>
    </xdr:from>
    <xdr:to>
      <xdr:col>68</xdr:col>
      <xdr:colOff>203200</xdr:colOff>
      <xdr:row>17</xdr:row>
      <xdr:rowOff>63147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47924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63429</xdr:rowOff>
    </xdr:from>
    <xdr:to>
      <xdr:col>64</xdr:col>
      <xdr:colOff>152400</xdr:colOff>
      <xdr:row>17</xdr:row>
      <xdr:rowOff>165029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97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149806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06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79180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3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6703</xdr:rowOff>
    </xdr:from>
    <xdr:to>
      <xdr:col>77</xdr:col>
      <xdr:colOff>95250</xdr:colOff>
      <xdr:row>14</xdr:row>
      <xdr:rowOff>108303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93080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49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103223</xdr:rowOff>
    </xdr:from>
    <xdr:to>
      <xdr:col>73</xdr:col>
      <xdr:colOff>44450</xdr:colOff>
      <xdr:row>15</xdr:row>
      <xdr:rowOff>33373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18150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33655</xdr:rowOff>
    </xdr:from>
    <xdr:to>
      <xdr:col>68</xdr:col>
      <xdr:colOff>203200</xdr:colOff>
      <xdr:row>15</xdr:row>
      <xdr:rowOff>135255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145432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144639</xdr:rowOff>
    </xdr:from>
    <xdr:to>
      <xdr:col>64</xdr:col>
      <xdr:colOff>152400</xdr:colOff>
      <xdr:row>14</xdr:row>
      <xdr:rowOff>74789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84966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定員管理計画に基づき職員数の適正管理に努めた結果、前年度と比較して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ポイント上昇しているものの、類似団体平均を下回っている。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引き続き、事務の効率化や定員管理計画に基づく職員数の管理を行い、人件費の抑制に努める。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72572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7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61686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47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909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78072"/>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年度からは類似団体を下回る水準で推移している。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比率上昇の要因としては、物価高騰による経常的な支出額の増加等が挙げられる。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本市は保有する施設数が多い状況であることに加え、今後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推進に対応した備品及び設備の導入等に係る負担の増加が懸念されることから、公共施設等総合管理計画及び個別施設計画に基づく公共施設等の適正管理を一層推進し、維持管理に係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15</xdr:row>
      <xdr:rowOff>9979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837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83457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2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15</xdr:row>
      <xdr:rowOff>151493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2932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2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5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全国平均を上回る高齢化率（令和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 </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％）をはじめ、</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独自に行う子ども医療費助成事業に係る経費や、子どものための教育・保育給付費負担金等の増加により、類似団体平均を上回る水準で推移している。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生活保護費が高い水準にありながら、少子高齢化に対応した社会保障関係経費が引き続き増加することが見込まれるため、子育て支援や地域福祉の推進と併せ、資格審査等の適正化や自立促進、自立支援等にも取り組むことで、比率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60</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3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133350</xdr:rowOff>
    </xdr:from>
    <xdr:to>
      <xdr:col>6</xdr:col>
      <xdr:colOff>171450</xdr:colOff>
      <xdr:row>61</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類似団体平均を下回る水準で推移しているが、前年度と比較すると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ポイント上昇している。　　　</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高齢化率の上昇により、今後も介護保険事業特別会計や後期高齢者医療特別会計への繰出金の増加が見込まれるため、医療費の適正化や予防事業等に取り組み、繰出金の抑制を図っていく。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6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6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58</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64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0</xdr:rowOff>
    </xdr:from>
    <xdr:to>
      <xdr:col>69</xdr:col>
      <xdr:colOff>142875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ポイント低下し、類似団体を下回る水準で推移している。要因としては、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常備消防費や清掃総務一般経費に係る負担金の減少等が挙げられる。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引き続き行財政改革により整理・合理化を図るとともに、補助金については、必要性や効果の検証を行い、廃止や縮減も含めた見直しを行う。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4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24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類似団体を上回る水準で推移しているものの、これまでに発行した地方債の償還が進んだことに加え、地方債の新規発行を抑制したことにより、前年度と比較して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今後は物価・人件費の高騰や公共施設の更新による財源不足により、基準財政需要額に算入されない地方債の借り入れが増加することが見込まれるため、令和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年度以降の実質公債費比率は上昇する見込みである。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緊急性や効果等を検証した上で事業の選定を行い、地方債の新規発行と償還を適正なバランスに調整すること等により、公債費の抑制と平準化に努める。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165863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7325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829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49276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82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49276</xdr:rowOff>
    </xdr:from>
    <xdr:to>
      <xdr:col>11</xdr:col>
      <xdr:colOff>9525</xdr:colOff>
      <xdr:row>80</xdr:row>
      <xdr:rowOff>113285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652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169926</xdr:rowOff>
    </xdr:from>
    <xdr:to>
      <xdr:col>11</xdr:col>
      <xdr:colOff>60325</xdr:colOff>
      <xdr:row>80</xdr:row>
      <xdr:rowOff>100076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84853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62485</xdr:rowOff>
    </xdr:from>
    <xdr:to>
      <xdr:col>6</xdr:col>
      <xdr:colOff>171450</xdr:colOff>
      <xdr:row>80</xdr:row>
      <xdr:rowOff>164085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148862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類似団体平均を下回る水準で推移しているが、人件費や扶助費、物件費等の比率が上昇したことから、前年度から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引き続き、扶助費の適正な給付や、公共施設等総合管理計画に基づく公共施設の適正管理、全庁的な補助金の見直し等により、経常経費の抑制に努める。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46304"/>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10413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51710</xdr:rowOff>
    </xdr:from>
    <xdr:to>
      <xdr:col>29</xdr:col>
      <xdr:colOff>127000</xdr:colOff>
      <xdr:row>18</xdr:row>
      <xdr:rowOff>57939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85435"/>
          <a:ext cx="647700" cy="6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42080</xdr:rowOff>
    </xdr:from>
    <xdr:to>
      <xdr:col>26</xdr:col>
      <xdr:colOff>50800</xdr:colOff>
      <xdr:row>18</xdr:row>
      <xdr:rowOff>51710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75805"/>
          <a:ext cx="698500" cy="9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6033</xdr:rowOff>
    </xdr:from>
    <xdr:to>
      <xdr:col>22</xdr:col>
      <xdr:colOff>114300</xdr:colOff>
      <xdr:row>18</xdr:row>
      <xdr:rowOff>42080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39758"/>
          <a:ext cx="698500" cy="3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6033</xdr:rowOff>
    </xdr:from>
    <xdr:to>
      <xdr:col>18</xdr:col>
      <xdr:colOff>177800</xdr:colOff>
      <xdr:row>18</xdr:row>
      <xdr:rowOff>87843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9758"/>
          <a:ext cx="698500" cy="8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91135</xdr:rowOff>
    </xdr:from>
    <xdr:to>
      <xdr:col>19</xdr:col>
      <xdr:colOff>38100</xdr:colOff>
      <xdr:row>17</xdr:row>
      <xdr:rowOff>21285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8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31462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133512</xdr:rowOff>
    </xdr:from>
    <xdr:to>
      <xdr:col>15</xdr:col>
      <xdr:colOff>101600</xdr:colOff>
      <xdr:row>17</xdr:row>
      <xdr:rowOff>63662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24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73839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6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7139</xdr:rowOff>
    </xdr:from>
    <xdr:to>
      <xdr:col>29</xdr:col>
      <xdr:colOff>177800</xdr:colOff>
      <xdr:row>18</xdr:row>
      <xdr:rowOff>108739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0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150666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910</xdr:rowOff>
    </xdr:from>
    <xdr:to>
      <xdr:col>26</xdr:col>
      <xdr:colOff>101600</xdr:colOff>
      <xdr:row>18</xdr:row>
      <xdr:rowOff>102510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3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87287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2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162730</xdr:rowOff>
    </xdr:from>
    <xdr:to>
      <xdr:col>22</xdr:col>
      <xdr:colOff>165100</xdr:colOff>
      <xdr:row>18</xdr:row>
      <xdr:rowOff>92880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77657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126683</xdr:rowOff>
    </xdr:from>
    <xdr:to>
      <xdr:col>19</xdr:col>
      <xdr:colOff>38100</xdr:colOff>
      <xdr:row>18</xdr:row>
      <xdr:rowOff>56833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41610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7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37043</xdr:rowOff>
    </xdr:from>
    <xdr:to>
      <xdr:col>15</xdr:col>
      <xdr:colOff>101600</xdr:colOff>
      <xdr:row>18</xdr:row>
      <xdr:rowOff>138643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11557</xdr:rowOff>
    </xdr:from>
    <xdr:to>
      <xdr:col>29</xdr:col>
      <xdr:colOff>127000</xdr:colOff>
      <xdr:row>37</xdr:row>
      <xdr:rowOff>60804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7136257"/>
          <a:ext cx="647700" cy="4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149860</xdr:rowOff>
    </xdr:from>
    <xdr:to>
      <xdr:col>26</xdr:col>
      <xdr:colOff>50800</xdr:colOff>
      <xdr:row>37</xdr:row>
      <xdr:rowOff>60804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4305300" y="7103110"/>
          <a:ext cx="698500" cy="8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149860</xdr:rowOff>
    </xdr:from>
    <xdr:to>
      <xdr:col>22</xdr:col>
      <xdr:colOff>114300</xdr:colOff>
      <xdr:row>37</xdr:row>
      <xdr:rowOff>43986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103110"/>
          <a:ext cx="6985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45109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337182</xdr:rowOff>
    </xdr:from>
    <xdr:to>
      <xdr:col>18</xdr:col>
      <xdr:colOff>177800</xdr:colOff>
      <xdr:row>37</xdr:row>
      <xdr:rowOff>43986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6947532"/>
          <a:ext cx="698500" cy="22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115160</xdr:rowOff>
    </xdr:from>
    <xdr:to>
      <xdr:col>19</xdr:col>
      <xdr:colOff>38100</xdr:colOff>
      <xdr:row>37</xdr:row>
      <xdr:rowOff>45310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068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226937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8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92822</xdr:rowOff>
    </xdr:from>
    <xdr:to>
      <xdr:col>15</xdr:col>
      <xdr:colOff>101600</xdr:colOff>
      <xdr:row>37</xdr:row>
      <xdr:rowOff>22972</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046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7749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1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132207</xdr:rowOff>
    </xdr:from>
    <xdr:to>
      <xdr:col>29</xdr:col>
      <xdr:colOff>177800</xdr:colOff>
      <xdr:row>37</xdr:row>
      <xdr:rowOff>62357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08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104284</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0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10004</xdr:rowOff>
    </xdr:from>
    <xdr:to>
      <xdr:col>26</xdr:col>
      <xdr:colOff>101600</xdr:colOff>
      <xdr:row>37</xdr:row>
      <xdr:rowOff>111604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1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96381</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22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99060</xdr:rowOff>
    </xdr:from>
    <xdr:to>
      <xdr:col>22</xdr:col>
      <xdr:colOff>165100</xdr:colOff>
      <xdr:row>37</xdr:row>
      <xdr:rowOff>29210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05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68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164636</xdr:rowOff>
    </xdr:from>
    <xdr:to>
      <xdr:col>19</xdr:col>
      <xdr:colOff>38100</xdr:colOff>
      <xdr:row>37</xdr:row>
      <xdr:rowOff>94786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11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79563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2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286382</xdr:rowOff>
    </xdr:from>
    <xdr:to>
      <xdr:col>15</xdr:col>
      <xdr:colOff>101600</xdr:colOff>
      <xdr:row>36</xdr:row>
      <xdr:rowOff>45082</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6896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55259</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6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136576</xdr:rowOff>
    </xdr:from>
    <xdr:to>
      <xdr:col>24</xdr:col>
      <xdr:colOff>63500</xdr:colOff>
      <xdr:row>37</xdr:row>
      <xdr:rowOff>166574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80226"/>
          <a:ext cx="8382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108648</xdr:rowOff>
    </xdr:from>
    <xdr:to>
      <xdr:col>19</xdr:col>
      <xdr:colOff>177800</xdr:colOff>
      <xdr:row>37</xdr:row>
      <xdr:rowOff>136576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2298"/>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58814</xdr:rowOff>
    </xdr:from>
    <xdr:to>
      <xdr:col>15</xdr:col>
      <xdr:colOff>50800</xdr:colOff>
      <xdr:row>37</xdr:row>
      <xdr:rowOff>108648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0246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58814</xdr:rowOff>
    </xdr:from>
    <xdr:to>
      <xdr:col>10</xdr:col>
      <xdr:colOff>114300</xdr:colOff>
      <xdr:row>38</xdr:row>
      <xdr:rowOff>30582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2464"/>
          <a:ext cx="889000" cy="1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169202</xdr:rowOff>
    </xdr:from>
    <xdr:to>
      <xdr:col>10</xdr:col>
      <xdr:colOff>165100</xdr:colOff>
      <xdr:row>36</xdr:row>
      <xdr:rowOff>99352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115879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119215</xdr:rowOff>
    </xdr:from>
    <xdr:to>
      <xdr:col>6</xdr:col>
      <xdr:colOff>38100</xdr:colOff>
      <xdr:row>37</xdr:row>
      <xdr:rowOff>49365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65892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115773</xdr:rowOff>
    </xdr:from>
    <xdr:to>
      <xdr:col>24</xdr:col>
      <xdr:colOff>114300</xdr:colOff>
      <xdr:row>38</xdr:row>
      <xdr:rowOff>45923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94200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85776</xdr:rowOff>
    </xdr:from>
    <xdr:to>
      <xdr:col>20</xdr:col>
      <xdr:colOff>38100</xdr:colOff>
      <xdr:row>38</xdr:row>
      <xdr:rowOff>15926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57848</xdr:rowOff>
    </xdr:from>
    <xdr:to>
      <xdr:col>15</xdr:col>
      <xdr:colOff>101600</xdr:colOff>
      <xdr:row>37</xdr:row>
      <xdr:rowOff>159448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150575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8014</xdr:rowOff>
    </xdr:from>
    <xdr:to>
      <xdr:col>10</xdr:col>
      <xdr:colOff>165100</xdr:colOff>
      <xdr:row>37</xdr:row>
      <xdr:rowOff>109614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100741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151231</xdr:rowOff>
    </xdr:from>
    <xdr:to>
      <xdr:col>6</xdr:col>
      <xdr:colOff>38100</xdr:colOff>
      <xdr:row>38</xdr:row>
      <xdr:rowOff>81381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53657</xdr:rowOff>
    </xdr:from>
    <xdr:to>
      <xdr:col>24</xdr:col>
      <xdr:colOff>63500</xdr:colOff>
      <xdr:row>58</xdr:row>
      <xdr:rowOff>37871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6307"/>
          <a:ext cx="838200" cy="1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53657</xdr:rowOff>
    </xdr:from>
    <xdr:to>
      <xdr:col>19</xdr:col>
      <xdr:colOff>177800</xdr:colOff>
      <xdr:row>57</xdr:row>
      <xdr:rowOff>167932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630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88608</xdr:rowOff>
    </xdr:from>
    <xdr:to>
      <xdr:col>15</xdr:col>
      <xdr:colOff>50800</xdr:colOff>
      <xdr:row>57</xdr:row>
      <xdr:rowOff>167932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61258"/>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88608</xdr:rowOff>
    </xdr:from>
    <xdr:to>
      <xdr:col>10</xdr:col>
      <xdr:colOff>114300</xdr:colOff>
      <xdr:row>58</xdr:row>
      <xdr:rowOff>94311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258"/>
          <a:ext cx="889000" cy="1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117577</xdr:rowOff>
    </xdr:from>
    <xdr:to>
      <xdr:col>10</xdr:col>
      <xdr:colOff>165100</xdr:colOff>
      <xdr:row>57</xdr:row>
      <xdr:rowOff>47727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64254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160503</xdr:rowOff>
    </xdr:from>
    <xdr:to>
      <xdr:col>6</xdr:col>
      <xdr:colOff>38100</xdr:colOff>
      <xdr:row>57</xdr:row>
      <xdr:rowOff>90653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107180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158521</xdr:rowOff>
    </xdr:from>
    <xdr:to>
      <xdr:col>24</xdr:col>
      <xdr:colOff>114300</xdr:colOff>
      <xdr:row>58</xdr:row>
      <xdr:rowOff>88671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136948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2857</xdr:rowOff>
    </xdr:from>
    <xdr:to>
      <xdr:col>20</xdr:col>
      <xdr:colOff>38100</xdr:colOff>
      <xdr:row>57</xdr:row>
      <xdr:rowOff>104457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95584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117132</xdr:rowOff>
    </xdr:from>
    <xdr:to>
      <xdr:col>15</xdr:col>
      <xdr:colOff>101600</xdr:colOff>
      <xdr:row>58</xdr:row>
      <xdr:rowOff>47282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37808</xdr:rowOff>
    </xdr:from>
    <xdr:to>
      <xdr:col>10</xdr:col>
      <xdr:colOff>165100</xdr:colOff>
      <xdr:row>57</xdr:row>
      <xdr:rowOff>139408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130535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43511</xdr:rowOff>
    </xdr:from>
    <xdr:to>
      <xdr:col>6</xdr:col>
      <xdr:colOff>38100</xdr:colOff>
      <xdr:row>58</xdr:row>
      <xdr:rowOff>145111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136238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121717</xdr:rowOff>
    </xdr:from>
    <xdr:to>
      <xdr:col>24</xdr:col>
      <xdr:colOff>63500</xdr:colOff>
      <xdr:row>78</xdr:row>
      <xdr:rowOff>125222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4817"/>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92418</xdr:rowOff>
    </xdr:from>
    <xdr:to>
      <xdr:col>19</xdr:col>
      <xdr:colOff>177800</xdr:colOff>
      <xdr:row>78</xdr:row>
      <xdr:rowOff>121717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5518"/>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85750</xdr:rowOff>
    </xdr:from>
    <xdr:to>
      <xdr:col>15</xdr:col>
      <xdr:colOff>50800</xdr:colOff>
      <xdr:row>78</xdr:row>
      <xdr:rowOff>92418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5885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85750</xdr:rowOff>
    </xdr:from>
    <xdr:to>
      <xdr:col>10</xdr:col>
      <xdr:colOff>114300</xdr:colOff>
      <xdr:row>78</xdr:row>
      <xdr:rowOff>95732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885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146545</xdr:rowOff>
    </xdr:from>
    <xdr:to>
      <xdr:col>10</xdr:col>
      <xdr:colOff>165100</xdr:colOff>
      <xdr:row>77</xdr:row>
      <xdr:rowOff>76695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93222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81623</xdr:rowOff>
    </xdr:from>
    <xdr:to>
      <xdr:col>6</xdr:col>
      <xdr:colOff>38100</xdr:colOff>
      <xdr:row>78</xdr:row>
      <xdr:rowOff>11773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28300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74422</xdr:rowOff>
    </xdr:from>
    <xdr:to>
      <xdr:col>24</xdr:col>
      <xdr:colOff>114300</xdr:colOff>
      <xdr:row>79</xdr:row>
      <xdr:rowOff>4572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160799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70917</xdr:rowOff>
    </xdr:from>
    <xdr:to>
      <xdr:col>20</xdr:col>
      <xdr:colOff>38100</xdr:colOff>
      <xdr:row>79</xdr:row>
      <xdr:rowOff>1067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163644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41618</xdr:rowOff>
    </xdr:from>
    <xdr:to>
      <xdr:col>15</xdr:col>
      <xdr:colOff>101600</xdr:colOff>
      <xdr:row>78</xdr:row>
      <xdr:rowOff>143218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34950</xdr:rowOff>
    </xdr:from>
    <xdr:to>
      <xdr:col>10</xdr:col>
      <xdr:colOff>165100</xdr:colOff>
      <xdr:row>78</xdr:row>
      <xdr:rowOff>136550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44932</xdr:rowOff>
    </xdr:from>
    <xdr:to>
      <xdr:col>6</xdr:col>
      <xdr:colOff>38100</xdr:colOff>
      <xdr:row>78</xdr:row>
      <xdr:rowOff>146532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137659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22746</xdr:rowOff>
    </xdr:from>
    <xdr:to>
      <xdr:col>24</xdr:col>
      <xdr:colOff>63500</xdr:colOff>
      <xdr:row>93</xdr:row>
      <xdr:rowOff>26149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96146"/>
          <a:ext cx="838200" cy="1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144208</xdr:rowOff>
    </xdr:from>
    <xdr:to>
      <xdr:col>19</xdr:col>
      <xdr:colOff>177800</xdr:colOff>
      <xdr:row>93</xdr:row>
      <xdr:rowOff>26149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746158"/>
          <a:ext cx="889000" cy="2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144208</xdr:rowOff>
    </xdr:from>
    <xdr:to>
      <xdr:col>15</xdr:col>
      <xdr:colOff>50800</xdr:colOff>
      <xdr:row>93</xdr:row>
      <xdr:rowOff>105969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46158"/>
          <a:ext cx="889000" cy="3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105969</xdr:rowOff>
    </xdr:from>
    <xdr:to>
      <xdr:col>10</xdr:col>
      <xdr:colOff>114300</xdr:colOff>
      <xdr:row>94</xdr:row>
      <xdr:rowOff>24397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50819"/>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140043</xdr:rowOff>
    </xdr:from>
    <xdr:to>
      <xdr:col>10</xdr:col>
      <xdr:colOff>165100</xdr:colOff>
      <xdr:row>96</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139230</xdr:rowOff>
    </xdr:from>
    <xdr:to>
      <xdr:col>6</xdr:col>
      <xdr:colOff>38100</xdr:colOff>
      <xdr:row>96</xdr:row>
      <xdr:rowOff>69380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60507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143396</xdr:rowOff>
    </xdr:from>
    <xdr:to>
      <xdr:col>24</xdr:col>
      <xdr:colOff>114300</xdr:colOff>
      <xdr:row>92</xdr:row>
      <xdr:rowOff>73546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166273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9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146799</xdr:rowOff>
    </xdr:from>
    <xdr:to>
      <xdr:col>20</xdr:col>
      <xdr:colOff>38100</xdr:colOff>
      <xdr:row>93</xdr:row>
      <xdr:rowOff>76949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93476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93408</xdr:rowOff>
    </xdr:from>
    <xdr:to>
      <xdr:col>15</xdr:col>
      <xdr:colOff>101600</xdr:colOff>
      <xdr:row>92</xdr:row>
      <xdr:rowOff>23558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40085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7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55169</xdr:rowOff>
    </xdr:from>
    <xdr:to>
      <xdr:col>10</xdr:col>
      <xdr:colOff>165100</xdr:colOff>
      <xdr:row>93</xdr:row>
      <xdr:rowOff>156769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1846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145047</xdr:rowOff>
    </xdr:from>
    <xdr:to>
      <xdr:col>6</xdr:col>
      <xdr:colOff>38100</xdr:colOff>
      <xdr:row>94</xdr:row>
      <xdr:rowOff>75197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91724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158619</xdr:rowOff>
    </xdr:from>
    <xdr:to>
      <xdr:col>55</xdr:col>
      <xdr:colOff>0</xdr:colOff>
      <xdr:row>37</xdr:row>
      <xdr:rowOff>29323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30819"/>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163422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9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158619</xdr:rowOff>
    </xdr:from>
    <xdr:to>
      <xdr:col>50</xdr:col>
      <xdr:colOff>114300</xdr:colOff>
      <xdr:row>37</xdr:row>
      <xdr:rowOff>40012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0819"/>
          <a:ext cx="889000" cy="5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57833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67206</xdr:rowOff>
    </xdr:from>
    <xdr:to>
      <xdr:col>45</xdr:col>
      <xdr:colOff>177800</xdr:colOff>
      <xdr:row>37</xdr:row>
      <xdr:rowOff>40012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82156"/>
          <a:ext cx="889000" cy="10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119245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67206</xdr:rowOff>
    </xdr:from>
    <xdr:to>
      <xdr:col>41</xdr:col>
      <xdr:colOff>50800</xdr:colOff>
      <xdr:row>37</xdr:row>
      <xdr:rowOff>106333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82156"/>
          <a:ext cx="889000" cy="10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87839</xdr:rowOff>
    </xdr:from>
    <xdr:to>
      <xdr:col>41</xdr:col>
      <xdr:colOff>101600</xdr:colOff>
      <xdr:row>31</xdr:row>
      <xdr:rowOff>17989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34516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22707</xdr:rowOff>
    </xdr:from>
    <xdr:to>
      <xdr:col>36</xdr:col>
      <xdr:colOff>165100</xdr:colOff>
      <xdr:row>37</xdr:row>
      <xdr:rowOff>124307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140834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149973</xdr:rowOff>
    </xdr:from>
    <xdr:to>
      <xdr:col>55</xdr:col>
      <xdr:colOff>50800</xdr:colOff>
      <xdr:row>37</xdr:row>
      <xdr:rowOff>80123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128400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107819</xdr:rowOff>
    </xdr:from>
    <xdr:to>
      <xdr:col>50</xdr:col>
      <xdr:colOff>165100</xdr:colOff>
      <xdr:row>37</xdr:row>
      <xdr:rowOff>37969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29096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7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160662</xdr:rowOff>
    </xdr:from>
    <xdr:to>
      <xdr:col>46</xdr:col>
      <xdr:colOff>38100</xdr:colOff>
      <xdr:row>37</xdr:row>
      <xdr:rowOff>90812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81939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16406</xdr:rowOff>
    </xdr:from>
    <xdr:to>
      <xdr:col>41</xdr:col>
      <xdr:colOff>101600</xdr:colOff>
      <xdr:row>31</xdr:row>
      <xdr:rowOff>118006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109133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2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55533</xdr:rowOff>
    </xdr:from>
    <xdr:to>
      <xdr:col>36</xdr:col>
      <xdr:colOff>165100</xdr:colOff>
      <xdr:row>37</xdr:row>
      <xdr:rowOff>157133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148261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9499</xdr:rowOff>
    </xdr:from>
    <xdr:to>
      <xdr:col>55</xdr:col>
      <xdr:colOff>0</xdr:colOff>
      <xdr:row>57</xdr:row>
      <xdr:rowOff>46985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82149"/>
          <a:ext cx="8382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168485</xdr:rowOff>
    </xdr:from>
    <xdr:to>
      <xdr:col>50</xdr:col>
      <xdr:colOff>114300</xdr:colOff>
      <xdr:row>57</xdr:row>
      <xdr:rowOff>9499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9685"/>
          <a:ext cx="8890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154811</xdr:rowOff>
    </xdr:from>
    <xdr:to>
      <xdr:col>45</xdr:col>
      <xdr:colOff>177800</xdr:colOff>
      <xdr:row>56</xdr:row>
      <xdr:rowOff>168485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601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101043</xdr:rowOff>
    </xdr:from>
    <xdr:to>
      <xdr:col>41</xdr:col>
      <xdr:colOff>50800</xdr:colOff>
      <xdr:row>56</xdr:row>
      <xdr:rowOff>154811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02243"/>
          <a:ext cx="8890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8286</xdr:rowOff>
    </xdr:from>
    <xdr:to>
      <xdr:col>41</xdr:col>
      <xdr:colOff>101600</xdr:colOff>
      <xdr:row>56</xdr:row>
      <xdr:rowOff>109886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126413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1662</xdr:rowOff>
    </xdr:from>
    <xdr:to>
      <xdr:col>36</xdr:col>
      <xdr:colOff>165100</xdr:colOff>
      <xdr:row>56</xdr:row>
      <xdr:rowOff>103262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119789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167635</xdr:rowOff>
    </xdr:from>
    <xdr:to>
      <xdr:col>55</xdr:col>
      <xdr:colOff>50800</xdr:colOff>
      <xdr:row>57</xdr:row>
      <xdr:rowOff>97785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82562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130149</xdr:rowOff>
    </xdr:from>
    <xdr:to>
      <xdr:col>50</xdr:col>
      <xdr:colOff>165100</xdr:colOff>
      <xdr:row>57</xdr:row>
      <xdr:rowOff>60299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51426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117685</xdr:rowOff>
    </xdr:from>
    <xdr:to>
      <xdr:col>46</xdr:col>
      <xdr:colOff>38100</xdr:colOff>
      <xdr:row>57</xdr:row>
      <xdr:rowOff>47835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38962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104011</xdr:rowOff>
    </xdr:from>
    <xdr:to>
      <xdr:col>41</xdr:col>
      <xdr:colOff>101600</xdr:colOff>
      <xdr:row>57</xdr:row>
      <xdr:rowOff>34161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50243</xdr:rowOff>
    </xdr:from>
    <xdr:to>
      <xdr:col>36</xdr:col>
      <xdr:colOff>165100</xdr:colOff>
      <xdr:row>56</xdr:row>
      <xdr:rowOff>151843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142970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10077</xdr:rowOff>
    </xdr:from>
    <xdr:to>
      <xdr:col>55</xdr:col>
      <xdr:colOff>0</xdr:colOff>
      <xdr:row>79</xdr:row>
      <xdr:rowOff>16539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4627"/>
          <a:ext cx="83820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161029</xdr:rowOff>
    </xdr:from>
    <xdr:to>
      <xdr:col>50</xdr:col>
      <xdr:colOff>114300</xdr:colOff>
      <xdr:row>79</xdr:row>
      <xdr:rowOff>16539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129"/>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161029</xdr:rowOff>
    </xdr:from>
    <xdr:to>
      <xdr:col>45</xdr:col>
      <xdr:colOff>177800</xdr:colOff>
      <xdr:row>79</xdr:row>
      <xdr:rowOff>29812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412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29812</xdr:rowOff>
    </xdr:from>
    <xdr:to>
      <xdr:col>41</xdr:col>
      <xdr:colOff>50800</xdr:colOff>
      <xdr:row>79</xdr:row>
      <xdr:rowOff>38033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7436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132623</xdr:rowOff>
    </xdr:from>
    <xdr:to>
      <xdr:col>41</xdr:col>
      <xdr:colOff>101600</xdr:colOff>
      <xdr:row>78</xdr:row>
      <xdr:rowOff>62773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3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79300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0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138339</xdr:rowOff>
    </xdr:from>
    <xdr:to>
      <xdr:col>36</xdr:col>
      <xdr:colOff>165100</xdr:colOff>
      <xdr:row>78</xdr:row>
      <xdr:rowOff>68489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85016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130727</xdr:rowOff>
    </xdr:from>
    <xdr:to>
      <xdr:col>55</xdr:col>
      <xdr:colOff>50800</xdr:colOff>
      <xdr:row>79</xdr:row>
      <xdr:rowOff>60877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45654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137189</xdr:rowOff>
    </xdr:from>
    <xdr:to>
      <xdr:col>50</xdr:col>
      <xdr:colOff>165100</xdr:colOff>
      <xdr:row>79</xdr:row>
      <xdr:rowOff>67339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58466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0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110229</xdr:rowOff>
    </xdr:from>
    <xdr:to>
      <xdr:col>46</xdr:col>
      <xdr:colOff>38100</xdr:colOff>
      <xdr:row>79</xdr:row>
      <xdr:rowOff>40379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31506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7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150462</xdr:rowOff>
    </xdr:from>
    <xdr:to>
      <xdr:col>41</xdr:col>
      <xdr:colOff>101600</xdr:colOff>
      <xdr:row>79</xdr:row>
      <xdr:rowOff>80612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71739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158683</xdr:rowOff>
    </xdr:from>
    <xdr:to>
      <xdr:col>36</xdr:col>
      <xdr:colOff>165100</xdr:colOff>
      <xdr:row>79</xdr:row>
      <xdr:rowOff>88833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79960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2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74995</xdr:rowOff>
    </xdr:from>
    <xdr:to>
      <xdr:col>55</xdr:col>
      <xdr:colOff>0</xdr:colOff>
      <xdr:row>97</xdr:row>
      <xdr:rowOff>34947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34195"/>
          <a:ext cx="838200" cy="1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42709</xdr:rowOff>
    </xdr:from>
    <xdr:to>
      <xdr:col>50</xdr:col>
      <xdr:colOff>114300</xdr:colOff>
      <xdr:row>96</xdr:row>
      <xdr:rowOff>74995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01909"/>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38092</xdr:rowOff>
    </xdr:from>
    <xdr:to>
      <xdr:col>45</xdr:col>
      <xdr:colOff>177800</xdr:colOff>
      <xdr:row>96</xdr:row>
      <xdr:rowOff>42709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729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78729</xdr:rowOff>
    </xdr:from>
    <xdr:to>
      <xdr:col>41</xdr:col>
      <xdr:colOff>50800</xdr:colOff>
      <xdr:row>96</xdr:row>
      <xdr:rowOff>38092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66479"/>
          <a:ext cx="889000" cy="1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9130</xdr:rowOff>
    </xdr:from>
    <xdr:to>
      <xdr:col>41</xdr:col>
      <xdr:colOff>101600</xdr:colOff>
      <xdr:row>96</xdr:row>
      <xdr:rowOff>110730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101857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162999</xdr:rowOff>
    </xdr:from>
    <xdr:to>
      <xdr:col>36</xdr:col>
      <xdr:colOff>165100</xdr:colOff>
      <xdr:row>96</xdr:row>
      <xdr:rowOff>93149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84276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155597</xdr:rowOff>
    </xdr:from>
    <xdr:to>
      <xdr:col>55</xdr:col>
      <xdr:colOff>50800</xdr:colOff>
      <xdr:row>97</xdr:row>
      <xdr:rowOff>85747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134024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9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24195</xdr:rowOff>
    </xdr:from>
    <xdr:to>
      <xdr:col>50</xdr:col>
      <xdr:colOff>165100</xdr:colOff>
      <xdr:row>96</xdr:row>
      <xdr:rowOff>125795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116922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163359</xdr:rowOff>
    </xdr:from>
    <xdr:to>
      <xdr:col>46</xdr:col>
      <xdr:colOff>38100</xdr:colOff>
      <xdr:row>96</xdr:row>
      <xdr:rowOff>93509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110036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158742</xdr:rowOff>
    </xdr:from>
    <xdr:to>
      <xdr:col>41</xdr:col>
      <xdr:colOff>101600</xdr:colOff>
      <xdr:row>96</xdr:row>
      <xdr:rowOff>88892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105419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27929</xdr:rowOff>
    </xdr:from>
    <xdr:to>
      <xdr:col>36</xdr:col>
      <xdr:colOff>165100</xdr:colOff>
      <xdr:row>95</xdr:row>
      <xdr:rowOff>129529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146056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137357</xdr:rowOff>
    </xdr:from>
    <xdr:to>
      <xdr:col>85</xdr:col>
      <xdr:colOff>127000</xdr:colOff>
      <xdr:row>37</xdr:row>
      <xdr:rowOff>84722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09557"/>
          <a:ext cx="838200" cy="1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128956</xdr:rowOff>
    </xdr:from>
    <xdr:to>
      <xdr:col>81</xdr:col>
      <xdr:colOff>50800</xdr:colOff>
      <xdr:row>36</xdr:row>
      <xdr:rowOff>137357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01156"/>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22828</xdr:rowOff>
    </xdr:from>
    <xdr:to>
      <xdr:col>76</xdr:col>
      <xdr:colOff>114300</xdr:colOff>
      <xdr:row>36</xdr:row>
      <xdr:rowOff>128956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195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22828</xdr:rowOff>
    </xdr:from>
    <xdr:to>
      <xdr:col>71</xdr:col>
      <xdr:colOff>177800</xdr:colOff>
      <xdr:row>37</xdr:row>
      <xdr:rowOff>88608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195028"/>
          <a:ext cx="889000" cy="2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134048</xdr:rowOff>
    </xdr:from>
    <xdr:to>
      <xdr:col>72</xdr:col>
      <xdr:colOff>38100</xdr:colOff>
      <xdr:row>35</xdr:row>
      <xdr:rowOff>64198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96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80725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57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82214</xdr:rowOff>
    </xdr:from>
    <xdr:to>
      <xdr:col>67</xdr:col>
      <xdr:colOff>101600</xdr:colOff>
      <xdr:row>35</xdr:row>
      <xdr:rowOff>12364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9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28891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6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33922</xdr:rowOff>
    </xdr:from>
    <xdr:to>
      <xdr:col>85</xdr:col>
      <xdr:colOff>177800</xdr:colOff>
      <xdr:row>37</xdr:row>
      <xdr:rowOff>135522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120299</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86557</xdr:rowOff>
    </xdr:from>
    <xdr:to>
      <xdr:col>81</xdr:col>
      <xdr:colOff>101600</xdr:colOff>
      <xdr:row>37</xdr:row>
      <xdr:rowOff>16707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3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78156</xdr:rowOff>
    </xdr:from>
    <xdr:to>
      <xdr:col>76</xdr:col>
      <xdr:colOff>165100</xdr:colOff>
      <xdr:row>37</xdr:row>
      <xdr:rowOff>8306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170883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143478</xdr:rowOff>
    </xdr:from>
    <xdr:to>
      <xdr:col>72</xdr:col>
      <xdr:colOff>38100</xdr:colOff>
      <xdr:row>36</xdr:row>
      <xdr:rowOff>73628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1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64755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37808</xdr:rowOff>
    </xdr:from>
    <xdr:to>
      <xdr:col>67</xdr:col>
      <xdr:colOff>101600</xdr:colOff>
      <xdr:row>37</xdr:row>
      <xdr:rowOff>139408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130535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27615</xdr:rowOff>
    </xdr:from>
    <xdr:to>
      <xdr:col>85</xdr:col>
      <xdr:colOff>127000</xdr:colOff>
      <xdr:row>75</xdr:row>
      <xdr:rowOff>110554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86365"/>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26200</xdr:rowOff>
    </xdr:from>
    <xdr:to>
      <xdr:col>81</xdr:col>
      <xdr:colOff>50800</xdr:colOff>
      <xdr:row>75</xdr:row>
      <xdr:rowOff>27615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84950"/>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26200</xdr:rowOff>
    </xdr:from>
    <xdr:to>
      <xdr:col>76</xdr:col>
      <xdr:colOff>114300</xdr:colOff>
      <xdr:row>75</xdr:row>
      <xdr:rowOff>65505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84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45103</xdr:rowOff>
    </xdr:from>
    <xdr:to>
      <xdr:col>71</xdr:col>
      <xdr:colOff>177800</xdr:colOff>
      <xdr:row>75</xdr:row>
      <xdr:rowOff>65505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03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52981</xdr:rowOff>
    </xdr:from>
    <xdr:to>
      <xdr:col>72</xdr:col>
      <xdr:colOff>38100</xdr:colOff>
      <xdr:row>75</xdr:row>
      <xdr:rowOff>154581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145708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72084</xdr:rowOff>
    </xdr:from>
    <xdr:to>
      <xdr:col>67</xdr:col>
      <xdr:colOff>101600</xdr:colOff>
      <xdr:row>76</xdr:row>
      <xdr:rowOff>2234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3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164811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59754</xdr:rowOff>
    </xdr:from>
    <xdr:to>
      <xdr:col>85</xdr:col>
      <xdr:colOff>177800</xdr:colOff>
      <xdr:row>75</xdr:row>
      <xdr:rowOff>161354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38181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148265</xdr:rowOff>
    </xdr:from>
    <xdr:to>
      <xdr:col>81</xdr:col>
      <xdr:colOff>101600</xdr:colOff>
      <xdr:row>75</xdr:row>
      <xdr:rowOff>78415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94942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146850</xdr:rowOff>
    </xdr:from>
    <xdr:to>
      <xdr:col>76</xdr:col>
      <xdr:colOff>165100</xdr:colOff>
      <xdr:row>75</xdr:row>
      <xdr:rowOff>77000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93527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14705</xdr:rowOff>
    </xdr:from>
    <xdr:to>
      <xdr:col>72</xdr:col>
      <xdr:colOff>38100</xdr:colOff>
      <xdr:row>75</xdr:row>
      <xdr:rowOff>116305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132832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165753</xdr:rowOff>
    </xdr:from>
    <xdr:to>
      <xdr:col>67</xdr:col>
      <xdr:colOff>101600</xdr:colOff>
      <xdr:row>75</xdr:row>
      <xdr:rowOff>95903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112430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83181</xdr:rowOff>
    </xdr:from>
    <xdr:to>
      <xdr:col>85</xdr:col>
      <xdr:colOff>127000</xdr:colOff>
      <xdr:row>98</xdr:row>
      <xdr:rowOff>100805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85281"/>
          <a:ext cx="8382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75061</xdr:rowOff>
    </xdr:from>
    <xdr:to>
      <xdr:col>81</xdr:col>
      <xdr:colOff>50800</xdr:colOff>
      <xdr:row>98</xdr:row>
      <xdr:rowOff>83181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534261"/>
          <a:ext cx="889000" cy="3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75061</xdr:rowOff>
    </xdr:from>
    <xdr:to>
      <xdr:col>76</xdr:col>
      <xdr:colOff>114300</xdr:colOff>
      <xdr:row>99</xdr:row>
      <xdr:rowOff>45321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34261"/>
          <a:ext cx="889000" cy="4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45321</xdr:rowOff>
    </xdr:from>
    <xdr:to>
      <xdr:col>71</xdr:col>
      <xdr:colOff>177800</xdr:colOff>
      <xdr:row>99</xdr:row>
      <xdr:rowOff>75039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1887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45576</xdr:rowOff>
    </xdr:from>
    <xdr:to>
      <xdr:col>72</xdr:col>
      <xdr:colOff>38100</xdr:colOff>
      <xdr:row>97</xdr:row>
      <xdr:rowOff>147176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163703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113252</xdr:rowOff>
    </xdr:from>
    <xdr:to>
      <xdr:col>67</xdr:col>
      <xdr:colOff>101600</xdr:colOff>
      <xdr:row>98</xdr:row>
      <xdr:rowOff>43402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50005</xdr:rowOff>
    </xdr:from>
    <xdr:to>
      <xdr:col>85</xdr:col>
      <xdr:colOff>177800</xdr:colOff>
      <xdr:row>98</xdr:row>
      <xdr:rowOff>151605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28432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3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32381</xdr:rowOff>
    </xdr:from>
    <xdr:to>
      <xdr:col>81</xdr:col>
      <xdr:colOff>101600</xdr:colOff>
      <xdr:row>98</xdr:row>
      <xdr:rowOff>133981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125108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24261</xdr:rowOff>
    </xdr:from>
    <xdr:to>
      <xdr:col>76</xdr:col>
      <xdr:colOff>165100</xdr:colOff>
      <xdr:row>96</xdr:row>
      <xdr:rowOff>125861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142388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5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165971</xdr:rowOff>
    </xdr:from>
    <xdr:to>
      <xdr:col>72</xdr:col>
      <xdr:colOff>38100</xdr:colOff>
      <xdr:row>99</xdr:row>
      <xdr:rowOff>96121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87248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24239</xdr:rowOff>
    </xdr:from>
    <xdr:to>
      <xdr:col>67</xdr:col>
      <xdr:colOff>101600</xdr:colOff>
      <xdr:row>99</xdr:row>
      <xdr:rowOff>125839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116966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9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114645</xdr:rowOff>
    </xdr:from>
    <xdr:to>
      <xdr:col>116</xdr:col>
      <xdr:colOff>63500</xdr:colOff>
      <xdr:row>37</xdr:row>
      <xdr:rowOff>159222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58295"/>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114645</xdr:rowOff>
    </xdr:from>
    <xdr:to>
      <xdr:col>111</xdr:col>
      <xdr:colOff>177800</xdr:colOff>
      <xdr:row>38</xdr:row>
      <xdr:rowOff>574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58295"/>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168504</xdr:rowOff>
    </xdr:from>
    <xdr:to>
      <xdr:col>107</xdr:col>
      <xdr:colOff>50800</xdr:colOff>
      <xdr:row>38</xdr:row>
      <xdr:rowOff>574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512154"/>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168504</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12154"/>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81402</xdr:rowOff>
    </xdr:from>
    <xdr:to>
      <xdr:col>102</xdr:col>
      <xdr:colOff>165100</xdr:colOff>
      <xdr:row>38</xdr:row>
      <xdr:rowOff>11552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28079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144450</xdr:rowOff>
    </xdr:from>
    <xdr:to>
      <xdr:col>98</xdr:col>
      <xdr:colOff>38100</xdr:colOff>
      <xdr:row>38</xdr:row>
      <xdr:rowOff>74600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91127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108422</xdr:rowOff>
    </xdr:from>
    <xdr:to>
      <xdr:col>116</xdr:col>
      <xdr:colOff>114300</xdr:colOff>
      <xdr:row>38</xdr:row>
      <xdr:rowOff>38573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52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86849</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63845</xdr:rowOff>
    </xdr:from>
    <xdr:to>
      <xdr:col>112</xdr:col>
      <xdr:colOff>38100</xdr:colOff>
      <xdr:row>37</xdr:row>
      <xdr:rowOff>165446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07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156573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50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121224</xdr:rowOff>
    </xdr:from>
    <xdr:to>
      <xdr:col>107</xdr:col>
      <xdr:colOff>101600</xdr:colOff>
      <xdr:row>38</xdr:row>
      <xdr:rowOff>51374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42501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5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117704</xdr:rowOff>
    </xdr:from>
    <xdr:to>
      <xdr:col>102</xdr:col>
      <xdr:colOff>165100</xdr:colOff>
      <xdr:row>38</xdr:row>
      <xdr:rowOff>47854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38981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5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25291</xdr:rowOff>
    </xdr:from>
    <xdr:to>
      <xdr:col>116</xdr:col>
      <xdr:colOff>63500</xdr:colOff>
      <xdr:row>59</xdr:row>
      <xdr:rowOff>26488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0841"/>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26488</xdr:rowOff>
    </xdr:from>
    <xdr:to>
      <xdr:col>111</xdr:col>
      <xdr:colOff>177800</xdr:colOff>
      <xdr:row>59</xdr:row>
      <xdr:rowOff>35089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42038"/>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29428</xdr:rowOff>
    </xdr:from>
    <xdr:to>
      <xdr:col>107</xdr:col>
      <xdr:colOff>50800</xdr:colOff>
      <xdr:row>59</xdr:row>
      <xdr:rowOff>35089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497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24530</xdr:rowOff>
    </xdr:from>
    <xdr:to>
      <xdr:col>102</xdr:col>
      <xdr:colOff>114300</xdr:colOff>
      <xdr:row>59</xdr:row>
      <xdr:rowOff>29428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400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49385</xdr:rowOff>
    </xdr:from>
    <xdr:to>
      <xdr:col>102</xdr:col>
      <xdr:colOff>165100</xdr:colOff>
      <xdr:row>55</xdr:row>
      <xdr:rowOff>150985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4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167512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2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137885</xdr:rowOff>
    </xdr:from>
    <xdr:to>
      <xdr:col>98</xdr:col>
      <xdr:colOff>38100</xdr:colOff>
      <xdr:row>56</xdr:row>
      <xdr:rowOff>68035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84562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3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145941</xdr:rowOff>
    </xdr:from>
    <xdr:to>
      <xdr:col>116</xdr:col>
      <xdr:colOff>114300</xdr:colOff>
      <xdr:row>59</xdr:row>
      <xdr:rowOff>76091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60868</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147138</xdr:rowOff>
    </xdr:from>
    <xdr:to>
      <xdr:col>112</xdr:col>
      <xdr:colOff>38100</xdr:colOff>
      <xdr:row>59</xdr:row>
      <xdr:rowOff>77288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68415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8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155739</xdr:rowOff>
    </xdr:from>
    <xdr:to>
      <xdr:col>107</xdr:col>
      <xdr:colOff>101600</xdr:colOff>
      <xdr:row>59</xdr:row>
      <xdr:rowOff>85889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77016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2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150078</xdr:rowOff>
    </xdr:from>
    <xdr:to>
      <xdr:col>102</xdr:col>
      <xdr:colOff>165100</xdr:colOff>
      <xdr:row>59</xdr:row>
      <xdr:rowOff>80228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71355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145180</xdr:rowOff>
    </xdr:from>
    <xdr:to>
      <xdr:col>98</xdr:col>
      <xdr:colOff>38100</xdr:colOff>
      <xdr:row>59</xdr:row>
      <xdr:rowOff>75330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66457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110782</xdr:rowOff>
    </xdr:from>
    <xdr:to>
      <xdr:col>116</xdr:col>
      <xdr:colOff>63500</xdr:colOff>
      <xdr:row>75</xdr:row>
      <xdr:rowOff>141510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69532"/>
          <a:ext cx="8382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141510</xdr:rowOff>
    </xdr:from>
    <xdr:to>
      <xdr:col>111</xdr:col>
      <xdr:colOff>177800</xdr:colOff>
      <xdr:row>75</xdr:row>
      <xdr:rowOff>153645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00260"/>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153645</xdr:rowOff>
    </xdr:from>
    <xdr:to>
      <xdr:col>107</xdr:col>
      <xdr:colOff>50800</xdr:colOff>
      <xdr:row>75</xdr:row>
      <xdr:rowOff>169190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1239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37878</xdr:rowOff>
    </xdr:from>
    <xdr:to>
      <xdr:col>102</xdr:col>
      <xdr:colOff>114300</xdr:colOff>
      <xdr:row>75</xdr:row>
      <xdr:rowOff>169190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725178"/>
          <a:ext cx="889000" cy="30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59982</xdr:rowOff>
    </xdr:from>
    <xdr:to>
      <xdr:col>116</xdr:col>
      <xdr:colOff>114300</xdr:colOff>
      <xdr:row>75</xdr:row>
      <xdr:rowOff>161582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82859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90710</xdr:rowOff>
    </xdr:from>
    <xdr:to>
      <xdr:col>112</xdr:col>
      <xdr:colOff>38100</xdr:colOff>
      <xdr:row>76</xdr:row>
      <xdr:rowOff>20861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9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37387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102845</xdr:rowOff>
    </xdr:from>
    <xdr:to>
      <xdr:col>107</xdr:col>
      <xdr:colOff>101600</xdr:colOff>
      <xdr:row>76</xdr:row>
      <xdr:rowOff>32995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49522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118390</xdr:rowOff>
    </xdr:from>
    <xdr:to>
      <xdr:col>102</xdr:col>
      <xdr:colOff>165100</xdr:colOff>
      <xdr:row>76</xdr:row>
      <xdr:rowOff>48540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39667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158528</xdr:rowOff>
    </xdr:from>
    <xdr:to>
      <xdr:col>98</xdr:col>
      <xdr:colOff>38100</xdr:colOff>
      <xdr:row>74</xdr:row>
      <xdr:rowOff>88678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105205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592,682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円となっている。そのうち扶助費、繰出金が類似団体平均を上回っている。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・歳出決算総額の主な構成項目となっている扶助費は、住民一人当たり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156,209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円となっている。独自に行う子ども医療費助成事業に係る経費や、子どものための教育・保育給付費負担金等の増加により、類似団体平均を上回る水準で推移している。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74,018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円となっている。新型コロナウイルス感染症対策事業（プレミアム付き商品券事業）の完了等により、前年度から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52,518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円となっている。介護保険事業特別会計や後期高齢者医療特別会計への繰出金は、高齢化率の上昇により、今後も増加することが見込まれる。</a:t>
          </a:r>
        </a:p>
        <a:p>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137795</xdr:rowOff>
    </xdr:from>
    <xdr:to>
      <xdr:col>24</xdr:col>
      <xdr:colOff>63500</xdr:colOff>
      <xdr:row>36</xdr:row>
      <xdr:rowOff>153988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9995"/>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153988</xdr:rowOff>
    </xdr:from>
    <xdr:to>
      <xdr:col>19</xdr:col>
      <xdr:colOff>177800</xdr:colOff>
      <xdr:row>37</xdr:row>
      <xdr:rowOff>1016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618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9970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466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151511</xdr:rowOff>
    </xdr:from>
    <xdr:to>
      <xdr:col>10</xdr:col>
      <xdr:colOff>114300</xdr:colOff>
      <xdr:row>37</xdr:row>
      <xdr:rowOff>9970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3711"/>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86995</xdr:rowOff>
    </xdr:from>
    <xdr:to>
      <xdr:col>24</xdr:col>
      <xdr:colOff>114300</xdr:colOff>
      <xdr:row>37</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103188</xdr:rowOff>
    </xdr:from>
    <xdr:to>
      <xdr:col>20</xdr:col>
      <xdr:colOff>38100</xdr:colOff>
      <xdr:row>37</xdr:row>
      <xdr:rowOff>33338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24465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121666</xdr:rowOff>
    </xdr:from>
    <xdr:to>
      <xdr:col>15</xdr:col>
      <xdr:colOff>101600</xdr:colOff>
      <xdr:row>37</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42943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130620</xdr:rowOff>
    </xdr:from>
    <xdr:to>
      <xdr:col>10</xdr:col>
      <xdr:colOff>165100</xdr:colOff>
      <xdr:row>37</xdr:row>
      <xdr:rowOff>60770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100711</xdr:rowOff>
    </xdr:from>
    <xdr:to>
      <xdr:col>6</xdr:col>
      <xdr:colOff>38100</xdr:colOff>
      <xdr:row>37</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140006</xdr:rowOff>
    </xdr:from>
    <xdr:to>
      <xdr:col>24</xdr:col>
      <xdr:colOff>63500</xdr:colOff>
      <xdr:row>56</xdr:row>
      <xdr:rowOff>168070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41206"/>
          <a:ext cx="8382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154815</xdr:rowOff>
    </xdr:from>
    <xdr:to>
      <xdr:col>19</xdr:col>
      <xdr:colOff>177800</xdr:colOff>
      <xdr:row>56</xdr:row>
      <xdr:rowOff>140006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4565"/>
          <a:ext cx="889000" cy="1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64705</xdr:rowOff>
    </xdr:from>
    <xdr:to>
      <xdr:col>15</xdr:col>
      <xdr:colOff>50800</xdr:colOff>
      <xdr:row>55</xdr:row>
      <xdr:rowOff>154815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23005"/>
          <a:ext cx="8890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64705</xdr:rowOff>
    </xdr:from>
    <xdr:to>
      <xdr:col>10</xdr:col>
      <xdr:colOff>114300</xdr:colOff>
      <xdr:row>57</xdr:row>
      <xdr:rowOff>23521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23005"/>
          <a:ext cx="889000" cy="4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154211</xdr:rowOff>
    </xdr:from>
    <xdr:to>
      <xdr:col>10</xdr:col>
      <xdr:colOff>165100</xdr:colOff>
      <xdr:row>53</xdr:row>
      <xdr:rowOff>84361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100888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138749</xdr:rowOff>
    </xdr:from>
    <xdr:to>
      <xdr:col>6</xdr:col>
      <xdr:colOff>38100</xdr:colOff>
      <xdr:row>56</xdr:row>
      <xdr:rowOff>68899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117270</xdr:rowOff>
    </xdr:from>
    <xdr:to>
      <xdr:col>24</xdr:col>
      <xdr:colOff>114300</xdr:colOff>
      <xdr:row>57</xdr:row>
      <xdr:rowOff>47420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32197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89206</xdr:rowOff>
    </xdr:from>
    <xdr:to>
      <xdr:col>20</xdr:col>
      <xdr:colOff>38100</xdr:colOff>
      <xdr:row>57</xdr:row>
      <xdr:rowOff>19356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104015</xdr:rowOff>
    </xdr:from>
    <xdr:to>
      <xdr:col>15</xdr:col>
      <xdr:colOff>101600</xdr:colOff>
      <xdr:row>56</xdr:row>
      <xdr:rowOff>34165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25292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2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13905</xdr:rowOff>
    </xdr:from>
    <xdr:to>
      <xdr:col>10</xdr:col>
      <xdr:colOff>165100</xdr:colOff>
      <xdr:row>54</xdr:row>
      <xdr:rowOff>115505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106632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144171</xdr:rowOff>
    </xdr:from>
    <xdr:to>
      <xdr:col>6</xdr:col>
      <xdr:colOff>38100</xdr:colOff>
      <xdr:row>57</xdr:row>
      <xdr:rowOff>74321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65448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97409</xdr:rowOff>
    </xdr:from>
    <xdr:to>
      <xdr:col>24</xdr:col>
      <xdr:colOff>63500</xdr:colOff>
      <xdr:row>72</xdr:row>
      <xdr:rowOff>144152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70359"/>
          <a:ext cx="838200" cy="2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39388</xdr:rowOff>
    </xdr:from>
    <xdr:to>
      <xdr:col>19</xdr:col>
      <xdr:colOff>177800</xdr:colOff>
      <xdr:row>72</xdr:row>
      <xdr:rowOff>144152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383788"/>
          <a:ext cx="8890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39388</xdr:rowOff>
    </xdr:from>
    <xdr:to>
      <xdr:col>15</xdr:col>
      <xdr:colOff>50800</xdr:colOff>
      <xdr:row>73</xdr:row>
      <xdr:rowOff>138623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83788"/>
          <a:ext cx="889000" cy="27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138623</xdr:rowOff>
    </xdr:from>
    <xdr:to>
      <xdr:col>10</xdr:col>
      <xdr:colOff>114300</xdr:colOff>
      <xdr:row>74</xdr:row>
      <xdr:rowOff>62531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54473"/>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157153</xdr:rowOff>
    </xdr:from>
    <xdr:to>
      <xdr:col>10</xdr:col>
      <xdr:colOff>165100</xdr:colOff>
      <xdr:row>75</xdr:row>
      <xdr:rowOff>87303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78430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20636</xdr:rowOff>
    </xdr:from>
    <xdr:to>
      <xdr:col>6</xdr:col>
      <xdr:colOff>38100</xdr:colOff>
      <xdr:row>75</xdr:row>
      <xdr:rowOff>122236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113363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46609</xdr:rowOff>
    </xdr:from>
    <xdr:to>
      <xdr:col>24</xdr:col>
      <xdr:colOff>114300</xdr:colOff>
      <xdr:row>71</xdr:row>
      <xdr:rowOff>148209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2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69486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93352</xdr:rowOff>
    </xdr:from>
    <xdr:to>
      <xdr:col>20</xdr:col>
      <xdr:colOff>38100</xdr:colOff>
      <xdr:row>73</xdr:row>
      <xdr:rowOff>23502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40029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160038</xdr:rowOff>
    </xdr:from>
    <xdr:to>
      <xdr:col>15</xdr:col>
      <xdr:colOff>101600</xdr:colOff>
      <xdr:row>72</xdr:row>
      <xdr:rowOff>90188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106715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87823</xdr:rowOff>
    </xdr:from>
    <xdr:to>
      <xdr:col>10</xdr:col>
      <xdr:colOff>165100</xdr:colOff>
      <xdr:row>74</xdr:row>
      <xdr:rowOff>17973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34500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7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11731</xdr:rowOff>
    </xdr:from>
    <xdr:to>
      <xdr:col>6</xdr:col>
      <xdr:colOff>38100</xdr:colOff>
      <xdr:row>74</xdr:row>
      <xdr:rowOff>113331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129858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7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88398</xdr:rowOff>
    </xdr:from>
    <xdr:to>
      <xdr:col>24</xdr:col>
      <xdr:colOff>63500</xdr:colOff>
      <xdr:row>98</xdr:row>
      <xdr:rowOff>12655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9048"/>
          <a:ext cx="8382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43459</xdr:rowOff>
    </xdr:from>
    <xdr:to>
      <xdr:col>19</xdr:col>
      <xdr:colOff>177800</xdr:colOff>
      <xdr:row>97</xdr:row>
      <xdr:rowOff>88398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74109"/>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144101</xdr:rowOff>
    </xdr:from>
    <xdr:to>
      <xdr:col>15</xdr:col>
      <xdr:colOff>50800</xdr:colOff>
      <xdr:row>97</xdr:row>
      <xdr:rowOff>43459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03301"/>
          <a:ext cx="889000" cy="7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136671</xdr:rowOff>
    </xdr:from>
    <xdr:to>
      <xdr:col>10</xdr:col>
      <xdr:colOff>114300</xdr:colOff>
      <xdr:row>96</xdr:row>
      <xdr:rowOff>144101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9587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145917</xdr:rowOff>
    </xdr:from>
    <xdr:to>
      <xdr:col>10</xdr:col>
      <xdr:colOff>165100</xdr:colOff>
      <xdr:row>95</xdr:row>
      <xdr:rowOff>76067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92594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xdr:rowOff>
    </xdr:from>
    <xdr:to>
      <xdr:col>6</xdr:col>
      <xdr:colOff>38100</xdr:colOff>
      <xdr:row>95</xdr:row>
      <xdr:rowOff>102108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118635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0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133305</xdr:rowOff>
    </xdr:from>
    <xdr:to>
      <xdr:col>24</xdr:col>
      <xdr:colOff>114300</xdr:colOff>
      <xdr:row>98</xdr:row>
      <xdr:rowOff>63455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37598</xdr:rowOff>
    </xdr:from>
    <xdr:to>
      <xdr:col>20</xdr:col>
      <xdr:colOff>38100</xdr:colOff>
      <xdr:row>97</xdr:row>
      <xdr:rowOff>139198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130325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164109</xdr:rowOff>
    </xdr:from>
    <xdr:to>
      <xdr:col>15</xdr:col>
      <xdr:colOff>101600</xdr:colOff>
      <xdr:row>97</xdr:row>
      <xdr:rowOff>94259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93301</xdr:rowOff>
    </xdr:from>
    <xdr:to>
      <xdr:col>10</xdr:col>
      <xdr:colOff>165100</xdr:colOff>
      <xdr:row>97</xdr:row>
      <xdr:rowOff>23451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85871</xdr:rowOff>
    </xdr:from>
    <xdr:to>
      <xdr:col>6</xdr:col>
      <xdr:colOff>38100</xdr:colOff>
      <xdr:row>97</xdr:row>
      <xdr:rowOff>16021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103106</xdr:rowOff>
    </xdr:from>
    <xdr:to>
      <xdr:col>41</xdr:col>
      <xdr:colOff>101600</xdr:colOff>
      <xdr:row>39</xdr:row>
      <xdr:rowOff>33256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49783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101310</xdr:rowOff>
    </xdr:from>
    <xdr:to>
      <xdr:col>36</xdr:col>
      <xdr:colOff>165100</xdr:colOff>
      <xdr:row>39</xdr:row>
      <xdr:rowOff>31460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47987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20047</xdr:rowOff>
    </xdr:from>
    <xdr:to>
      <xdr:col>55</xdr:col>
      <xdr:colOff>0</xdr:colOff>
      <xdr:row>54</xdr:row>
      <xdr:rowOff>106782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278347"/>
          <a:ext cx="838200" cy="8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20047</xdr:rowOff>
    </xdr:from>
    <xdr:to>
      <xdr:col>50</xdr:col>
      <xdr:colOff>114300</xdr:colOff>
      <xdr:row>54</xdr:row>
      <xdr:rowOff>123031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78347"/>
          <a:ext cx="8890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115830</xdr:rowOff>
    </xdr:from>
    <xdr:to>
      <xdr:col>45</xdr:col>
      <xdr:colOff>177800</xdr:colOff>
      <xdr:row>54</xdr:row>
      <xdr:rowOff>123031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202680"/>
          <a:ext cx="889000" cy="1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138423</xdr:rowOff>
    </xdr:from>
    <xdr:to>
      <xdr:col>41</xdr:col>
      <xdr:colOff>50800</xdr:colOff>
      <xdr:row>53</xdr:row>
      <xdr:rowOff>115830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053823"/>
          <a:ext cx="8890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42753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98169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55982</xdr:rowOff>
    </xdr:from>
    <xdr:to>
      <xdr:col>55</xdr:col>
      <xdr:colOff>50800</xdr:colOff>
      <xdr:row>54</xdr:row>
      <xdr:rowOff>157582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78859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140697</xdr:rowOff>
    </xdr:from>
    <xdr:to>
      <xdr:col>50</xdr:col>
      <xdr:colOff>165100</xdr:colOff>
      <xdr:row>54</xdr:row>
      <xdr:rowOff>70847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87374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00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72231</xdr:rowOff>
    </xdr:from>
    <xdr:to>
      <xdr:col>46</xdr:col>
      <xdr:colOff>38100</xdr:colOff>
      <xdr:row>55</xdr:row>
      <xdr:rowOff>2381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18908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1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65030</xdr:rowOff>
    </xdr:from>
    <xdr:to>
      <xdr:col>41</xdr:col>
      <xdr:colOff>101600</xdr:colOff>
      <xdr:row>53</xdr:row>
      <xdr:rowOff>166630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11707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9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87623</xdr:rowOff>
    </xdr:from>
    <xdr:to>
      <xdr:col>36</xdr:col>
      <xdr:colOff>165100</xdr:colOff>
      <xdr:row>53</xdr:row>
      <xdr:rowOff>17773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00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34300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7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46233</xdr:rowOff>
    </xdr:from>
    <xdr:to>
      <xdr:col>55</xdr:col>
      <xdr:colOff>0</xdr:colOff>
      <xdr:row>78</xdr:row>
      <xdr:rowOff>144326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9333"/>
          <a:ext cx="8382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46233</xdr:rowOff>
    </xdr:from>
    <xdr:to>
      <xdr:col>50</xdr:col>
      <xdr:colOff>114300</xdr:colOff>
      <xdr:row>78</xdr:row>
      <xdr:rowOff>83938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19333"/>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71120</xdr:rowOff>
    </xdr:from>
    <xdr:to>
      <xdr:col>45</xdr:col>
      <xdr:colOff>177800</xdr:colOff>
      <xdr:row>78</xdr:row>
      <xdr:rowOff>83938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4422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71120</xdr:rowOff>
    </xdr:from>
    <xdr:to>
      <xdr:col>41</xdr:col>
      <xdr:colOff>50800</xdr:colOff>
      <xdr:row>78</xdr:row>
      <xdr:rowOff>77712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422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89326</xdr:rowOff>
    </xdr:from>
    <xdr:to>
      <xdr:col>41</xdr:col>
      <xdr:colOff>101600</xdr:colOff>
      <xdr:row>78</xdr:row>
      <xdr:rowOff>19476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36003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xdr:rowOff>
    </xdr:from>
    <xdr:to>
      <xdr:col>36</xdr:col>
      <xdr:colOff>165100</xdr:colOff>
      <xdr:row>78</xdr:row>
      <xdr:rowOff>101696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118223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93526</xdr:rowOff>
    </xdr:from>
    <xdr:to>
      <xdr:col>55</xdr:col>
      <xdr:colOff>50800</xdr:colOff>
      <xdr:row>79</xdr:row>
      <xdr:rowOff>23676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8453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8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166883</xdr:rowOff>
    </xdr:from>
    <xdr:to>
      <xdr:col>50</xdr:col>
      <xdr:colOff>165100</xdr:colOff>
      <xdr:row>78</xdr:row>
      <xdr:rowOff>97033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88160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33138</xdr:rowOff>
    </xdr:from>
    <xdr:to>
      <xdr:col>46</xdr:col>
      <xdr:colOff>38100</xdr:colOff>
      <xdr:row>78</xdr:row>
      <xdr:rowOff>134738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20320</xdr:rowOff>
    </xdr:from>
    <xdr:to>
      <xdr:col>41</xdr:col>
      <xdr:colOff>101600</xdr:colOff>
      <xdr:row>78</xdr:row>
      <xdr:rowOff>121920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26912</xdr:rowOff>
    </xdr:from>
    <xdr:to>
      <xdr:col>36</xdr:col>
      <xdr:colOff>165100</xdr:colOff>
      <xdr:row>78</xdr:row>
      <xdr:rowOff>128512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119639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123813</xdr:rowOff>
    </xdr:from>
    <xdr:to>
      <xdr:col>55</xdr:col>
      <xdr:colOff>0</xdr:colOff>
      <xdr:row>99</xdr:row>
      <xdr:rowOff>35833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25913"/>
          <a:ext cx="8382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123813</xdr:rowOff>
    </xdr:from>
    <xdr:to>
      <xdr:col>50</xdr:col>
      <xdr:colOff>114300</xdr:colOff>
      <xdr:row>99</xdr:row>
      <xdr:rowOff>48146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925913"/>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10933</xdr:rowOff>
    </xdr:from>
    <xdr:to>
      <xdr:col>45</xdr:col>
      <xdr:colOff>177800</xdr:colOff>
      <xdr:row>99</xdr:row>
      <xdr:rowOff>48146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3033"/>
          <a:ext cx="889000" cy="20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10933</xdr:rowOff>
    </xdr:from>
    <xdr:to>
      <xdr:col>41</xdr:col>
      <xdr:colOff>50800</xdr:colOff>
      <xdr:row>98</xdr:row>
      <xdr:rowOff>123470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3033"/>
          <a:ext cx="889000" cy="1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70123</xdr:rowOff>
    </xdr:from>
    <xdr:to>
      <xdr:col>41</xdr:col>
      <xdr:colOff>101600</xdr:colOff>
      <xdr:row>98</xdr:row>
      <xdr:rowOff>273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70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156059</xdr:rowOff>
    </xdr:from>
    <xdr:to>
      <xdr:col>36</xdr:col>
      <xdr:colOff>165100</xdr:colOff>
      <xdr:row>98</xdr:row>
      <xdr:rowOff>86209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102736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156483</xdr:rowOff>
    </xdr:from>
    <xdr:to>
      <xdr:col>55</xdr:col>
      <xdr:colOff>50800</xdr:colOff>
      <xdr:row>99</xdr:row>
      <xdr:rowOff>86633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134910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9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73013</xdr:rowOff>
    </xdr:from>
    <xdr:to>
      <xdr:col>50</xdr:col>
      <xdr:colOff>165100</xdr:colOff>
      <xdr:row>99</xdr:row>
      <xdr:rowOff>3163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165740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168796</xdr:rowOff>
    </xdr:from>
    <xdr:to>
      <xdr:col>46</xdr:col>
      <xdr:colOff>38100</xdr:colOff>
      <xdr:row>99</xdr:row>
      <xdr:rowOff>98946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90073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131583</xdr:rowOff>
    </xdr:from>
    <xdr:to>
      <xdr:col>41</xdr:col>
      <xdr:colOff>101600</xdr:colOff>
      <xdr:row>98</xdr:row>
      <xdr:rowOff>61733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52860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72670</xdr:rowOff>
    </xdr:from>
    <xdr:to>
      <xdr:col>36</xdr:col>
      <xdr:colOff>165100</xdr:colOff>
      <xdr:row>99</xdr:row>
      <xdr:rowOff>2820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165397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24638</xdr:rowOff>
    </xdr:from>
    <xdr:to>
      <xdr:col>85</xdr:col>
      <xdr:colOff>127000</xdr:colOff>
      <xdr:row>37</xdr:row>
      <xdr:rowOff>40297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68288"/>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168504</xdr:rowOff>
    </xdr:from>
    <xdr:to>
      <xdr:col>81</xdr:col>
      <xdr:colOff>50800</xdr:colOff>
      <xdr:row>37</xdr:row>
      <xdr:rowOff>40297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40704"/>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168504</xdr:rowOff>
    </xdr:from>
    <xdr:to>
      <xdr:col>76</xdr:col>
      <xdr:colOff>114300</xdr:colOff>
      <xdr:row>37</xdr:row>
      <xdr:rowOff>12179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4070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12179</xdr:rowOff>
    </xdr:from>
    <xdr:to>
      <xdr:col>71</xdr:col>
      <xdr:colOff>177800</xdr:colOff>
      <xdr:row>37</xdr:row>
      <xdr:rowOff>93218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55829"/>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15024</xdr:rowOff>
    </xdr:from>
    <xdr:to>
      <xdr:col>72</xdr:col>
      <xdr:colOff>38100</xdr:colOff>
      <xdr:row>35</xdr:row>
      <xdr:rowOff>116624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133151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111227</xdr:rowOff>
    </xdr:from>
    <xdr:to>
      <xdr:col>67</xdr:col>
      <xdr:colOff>101600</xdr:colOff>
      <xdr:row>36</xdr:row>
      <xdr:rowOff>41377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57904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145288</xdr:rowOff>
    </xdr:from>
    <xdr:to>
      <xdr:col>85</xdr:col>
      <xdr:colOff>177800</xdr:colOff>
      <xdr:row>37</xdr:row>
      <xdr:rowOff>75438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60215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160947</xdr:rowOff>
    </xdr:from>
    <xdr:to>
      <xdr:col>81</xdr:col>
      <xdr:colOff>101600</xdr:colOff>
      <xdr:row>37</xdr:row>
      <xdr:rowOff>91097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82224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117704</xdr:rowOff>
    </xdr:from>
    <xdr:to>
      <xdr:col>76</xdr:col>
      <xdr:colOff>165100</xdr:colOff>
      <xdr:row>37</xdr:row>
      <xdr:rowOff>47854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38981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132829</xdr:rowOff>
    </xdr:from>
    <xdr:to>
      <xdr:col>72</xdr:col>
      <xdr:colOff>38100</xdr:colOff>
      <xdr:row>37</xdr:row>
      <xdr:rowOff>62979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54106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42418</xdr:rowOff>
    </xdr:from>
    <xdr:to>
      <xdr:col>67</xdr:col>
      <xdr:colOff>101600</xdr:colOff>
      <xdr:row>37</xdr:row>
      <xdr:rowOff>144018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135145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148975</xdr:rowOff>
    </xdr:from>
    <xdr:to>
      <xdr:col>85</xdr:col>
      <xdr:colOff>127000</xdr:colOff>
      <xdr:row>58</xdr:row>
      <xdr:rowOff>3046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21625"/>
          <a:ext cx="8382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21057</xdr:rowOff>
    </xdr:from>
    <xdr:to>
      <xdr:col>81</xdr:col>
      <xdr:colOff>50800</xdr:colOff>
      <xdr:row>57</xdr:row>
      <xdr:rowOff>148975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793707"/>
          <a:ext cx="8890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21057</xdr:rowOff>
    </xdr:from>
    <xdr:to>
      <xdr:col>76</xdr:col>
      <xdr:colOff>114300</xdr:colOff>
      <xdr:row>57</xdr:row>
      <xdr:rowOff>115534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93707"/>
          <a:ext cx="889000" cy="9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115534</xdr:rowOff>
    </xdr:from>
    <xdr:to>
      <xdr:col>71</xdr:col>
      <xdr:colOff>177800</xdr:colOff>
      <xdr:row>58</xdr:row>
      <xdr:rowOff>168111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88184"/>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59231</xdr:rowOff>
    </xdr:from>
    <xdr:to>
      <xdr:col>72</xdr:col>
      <xdr:colOff>38100</xdr:colOff>
      <xdr:row>56</xdr:row>
      <xdr:rowOff>160831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127419</xdr:rowOff>
    </xdr:from>
    <xdr:to>
      <xdr:col>67</xdr:col>
      <xdr:colOff>101600</xdr:colOff>
      <xdr:row>57</xdr:row>
      <xdr:rowOff>57569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74096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123696</xdr:rowOff>
    </xdr:from>
    <xdr:to>
      <xdr:col>85</xdr:col>
      <xdr:colOff>177800</xdr:colOff>
      <xdr:row>58</xdr:row>
      <xdr:rowOff>53846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102123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98175</xdr:rowOff>
    </xdr:from>
    <xdr:to>
      <xdr:col>81</xdr:col>
      <xdr:colOff>101600</xdr:colOff>
      <xdr:row>58</xdr:row>
      <xdr:rowOff>28325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19452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6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141707</xdr:rowOff>
    </xdr:from>
    <xdr:to>
      <xdr:col>76</xdr:col>
      <xdr:colOff>165100</xdr:colOff>
      <xdr:row>57</xdr:row>
      <xdr:rowOff>71857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62984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3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64734</xdr:rowOff>
    </xdr:from>
    <xdr:to>
      <xdr:col>72</xdr:col>
      <xdr:colOff>38100</xdr:colOff>
      <xdr:row>57</xdr:row>
      <xdr:rowOff>166334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157461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117311</xdr:rowOff>
    </xdr:from>
    <xdr:to>
      <xdr:col>67</xdr:col>
      <xdr:colOff>101600</xdr:colOff>
      <xdr:row>59</xdr:row>
      <xdr:rowOff>47461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38588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137358</xdr:rowOff>
    </xdr:from>
    <xdr:to>
      <xdr:col>85</xdr:col>
      <xdr:colOff>127000</xdr:colOff>
      <xdr:row>77</xdr:row>
      <xdr:rowOff>84722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167558"/>
          <a:ext cx="838200" cy="1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128956</xdr:rowOff>
    </xdr:from>
    <xdr:to>
      <xdr:col>81</xdr:col>
      <xdr:colOff>50800</xdr:colOff>
      <xdr:row>76</xdr:row>
      <xdr:rowOff>137358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159156"/>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22828</xdr:rowOff>
    </xdr:from>
    <xdr:to>
      <xdr:col>76</xdr:col>
      <xdr:colOff>114300</xdr:colOff>
      <xdr:row>76</xdr:row>
      <xdr:rowOff>128956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53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22828</xdr:rowOff>
    </xdr:from>
    <xdr:to>
      <xdr:col>71</xdr:col>
      <xdr:colOff>177800</xdr:colOff>
      <xdr:row>77</xdr:row>
      <xdr:rowOff>88609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53028"/>
          <a:ext cx="889000" cy="23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80725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59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82214</xdr:rowOff>
    </xdr:from>
    <xdr:to>
      <xdr:col>67</xdr:col>
      <xdr:colOff>101600</xdr:colOff>
      <xdr:row>75</xdr:row>
      <xdr:rowOff>12364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76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28891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5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33922</xdr:rowOff>
    </xdr:from>
    <xdr:to>
      <xdr:col>85</xdr:col>
      <xdr:colOff>177800</xdr:colOff>
      <xdr:row>77</xdr:row>
      <xdr:rowOff>135522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120299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5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86558</xdr:rowOff>
    </xdr:from>
    <xdr:to>
      <xdr:col>81</xdr:col>
      <xdr:colOff>101600</xdr:colOff>
      <xdr:row>77</xdr:row>
      <xdr:rowOff>16708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0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78156</xdr:rowOff>
    </xdr:from>
    <xdr:to>
      <xdr:col>76</xdr:col>
      <xdr:colOff>165100</xdr:colOff>
      <xdr:row>77</xdr:row>
      <xdr:rowOff>8306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170883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2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143478</xdr:rowOff>
    </xdr:from>
    <xdr:to>
      <xdr:col>72</xdr:col>
      <xdr:colOff>38100</xdr:colOff>
      <xdr:row>76</xdr:row>
      <xdr:rowOff>73628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0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64755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09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37809</xdr:rowOff>
    </xdr:from>
    <xdr:to>
      <xdr:col>67</xdr:col>
      <xdr:colOff>101600</xdr:colOff>
      <xdr:row>77</xdr:row>
      <xdr:rowOff>139409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130536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27614</xdr:rowOff>
    </xdr:from>
    <xdr:to>
      <xdr:col>85</xdr:col>
      <xdr:colOff>127000</xdr:colOff>
      <xdr:row>95</xdr:row>
      <xdr:rowOff>110553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15364"/>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26200</xdr:rowOff>
    </xdr:from>
    <xdr:to>
      <xdr:col>81</xdr:col>
      <xdr:colOff>50800</xdr:colOff>
      <xdr:row>95</xdr:row>
      <xdr:rowOff>27614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313950"/>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26200</xdr:rowOff>
    </xdr:from>
    <xdr:to>
      <xdr:col>76</xdr:col>
      <xdr:colOff>114300</xdr:colOff>
      <xdr:row>95</xdr:row>
      <xdr:rowOff>65505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13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45103</xdr:rowOff>
    </xdr:from>
    <xdr:to>
      <xdr:col>71</xdr:col>
      <xdr:colOff>177800</xdr:colOff>
      <xdr:row>95</xdr:row>
      <xdr:rowOff>65505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332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52924</xdr:rowOff>
    </xdr:from>
    <xdr:to>
      <xdr:col>72</xdr:col>
      <xdr:colOff>38100</xdr:colOff>
      <xdr:row>95</xdr:row>
      <xdr:rowOff>154524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145651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72055</xdr:rowOff>
    </xdr:from>
    <xdr:to>
      <xdr:col>67</xdr:col>
      <xdr:colOff>101600</xdr:colOff>
      <xdr:row>96</xdr:row>
      <xdr:rowOff>2205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164782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59753</xdr:rowOff>
    </xdr:from>
    <xdr:to>
      <xdr:col>85</xdr:col>
      <xdr:colOff>177800</xdr:colOff>
      <xdr:row>95</xdr:row>
      <xdr:rowOff>161353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38180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148264</xdr:rowOff>
    </xdr:from>
    <xdr:to>
      <xdr:col>81</xdr:col>
      <xdr:colOff>101600</xdr:colOff>
      <xdr:row>95</xdr:row>
      <xdr:rowOff>78414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94941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146850</xdr:rowOff>
    </xdr:from>
    <xdr:to>
      <xdr:col>76</xdr:col>
      <xdr:colOff>165100</xdr:colOff>
      <xdr:row>95</xdr:row>
      <xdr:rowOff>77000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93527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14705</xdr:rowOff>
    </xdr:from>
    <xdr:to>
      <xdr:col>72</xdr:col>
      <xdr:colOff>38100</xdr:colOff>
      <xdr:row>95</xdr:row>
      <xdr:rowOff>116305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132832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0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165753</xdr:rowOff>
    </xdr:from>
    <xdr:to>
      <xdr:col>67</xdr:col>
      <xdr:colOff>101600</xdr:colOff>
      <xdr:row>95</xdr:row>
      <xdr:rowOff>95903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112430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・類似団体と比較すると、民生費、農林水産業費が平均値を上回っている。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246,135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円となっている。全国平均を上回る高齢化率（令和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月末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％）をはじめ、独自に行う子ども医療費助成事業に係る経費や、子どものための教育・保育給付費負担金等の増加により、類似団体を上回る水準で推移している。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・衛生費については、新型コロナウイルス感染症対策事業（新型コロナウイルスワクチン接種）に係る経費の減少等により、前年度から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・商工費については、新型コロナウイルス感染症対策事業（プレミアム付き商品券事業、感染防止対策強化補助金事業等）の完了等により、前年度から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財政調整基金残高は、前年度繰越金による積み立てや決算状況を踏まえた積み立てを行ったことにより、前年度と比較して増加した。その結果、標準財政規模に占める割合も前年度と比較して増加している。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実質収支額は、令和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年度から令和</a:t>
          </a:r>
          <a:r>
            <a:rPr kumimoji="1" lang="en-US" altLang="ja-JP" sz="1000">
              <a:solidFill>
                <a:sysClr val="windowText" lastClr="000000"/>
              </a:solidFill>
              <a:latin typeface="ＭＳ ゴシック" pitchFamily="49" charset="-128"/>
              <a:ea typeface="ＭＳ ゴシック" pitchFamily="49" charset="-128"/>
            </a:rPr>
            <a:t>7</a:t>
          </a:r>
          <a:r>
            <a:rPr kumimoji="1" lang="ja-JP" altLang="en-US" sz="1000">
              <a:solidFill>
                <a:sysClr val="windowText" lastClr="000000"/>
              </a:solidFill>
              <a:latin typeface="ＭＳ ゴシック" pitchFamily="49" charset="-128"/>
              <a:ea typeface="ＭＳ ゴシック" pitchFamily="49" charset="-128"/>
            </a:rPr>
            <a:t>年度までの継続事業として開始された中学校長寿命化事業において、年度内未執行分の繰越を行ったことから翌年度繰越財源が大きくなり、前年度と比較して減少した。その結果、標準財政規模に占める割合も前年度と比較して減少している。</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年度の財政状況は上記のとおりであるが、全国平均を上回る高齢化率等による扶助費の負担や、令和</a:t>
          </a:r>
          <a:r>
            <a:rPr kumimoji="1" lang="en-US" altLang="ja-JP" sz="1000">
              <a:solidFill>
                <a:sysClr val="windowText" lastClr="000000"/>
              </a:solidFill>
              <a:latin typeface="ＭＳ ゴシック" pitchFamily="49" charset="-128"/>
              <a:ea typeface="ＭＳ ゴシック" pitchFamily="49" charset="-128"/>
            </a:rPr>
            <a:t>6</a:t>
          </a:r>
          <a:r>
            <a:rPr kumimoji="1" lang="ja-JP" altLang="en-US" sz="1000">
              <a:solidFill>
                <a:sysClr val="windowText" lastClr="000000"/>
              </a:solidFill>
              <a:latin typeface="ＭＳ ゴシック" pitchFamily="49" charset="-128"/>
              <a:ea typeface="ＭＳ ゴシック" pitchFamily="49" charset="-128"/>
            </a:rPr>
            <a:t>年度に公債費のピークが控えていること、また、公共施設等総合管理計画に基づく公共施設の更新等に係る費用の増加が見込まれることから、今後も厳しい財政状況が続くと見込まれる。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全会計において赤字は発生していないが、標準財政規模に対する黒字額の比率は水道・下水道事業会計を除いた各会計が前年度と比較して低下している。</a:t>
          </a:r>
        </a:p>
        <a:p>
          <a:r>
            <a:rPr kumimoji="1" lang="ja-JP" altLang="en-US" sz="1300">
              <a:solidFill>
                <a:sysClr val="windowText" lastClr="000000"/>
              </a:solidFill>
              <a:latin typeface="ＭＳ ゴシック" pitchFamily="49" charset="-128"/>
              <a:ea typeface="ＭＳ ゴシック" pitchFamily="49" charset="-128"/>
            </a:rPr>
            <a:t>　令和元年度では、その他会計（黒字）が</a:t>
          </a:r>
          <a:r>
            <a:rPr kumimoji="1" lang="en-US" altLang="ja-JP" sz="1300">
              <a:solidFill>
                <a:sysClr val="windowText" lastClr="000000"/>
              </a:solidFill>
              <a:latin typeface="ＭＳ ゴシック" pitchFamily="49" charset="-128"/>
              <a:ea typeface="ＭＳ ゴシック" pitchFamily="49" charset="-128"/>
            </a:rPr>
            <a:t>0.45</a:t>
          </a:r>
          <a:r>
            <a:rPr kumimoji="1" lang="ja-JP" altLang="en-US" sz="1300">
              <a:solidFill>
                <a:sysClr val="windowText" lastClr="000000"/>
              </a:solidFill>
              <a:latin typeface="ＭＳ ゴシック" pitchFamily="49" charset="-128"/>
              <a:ea typeface="ＭＳ ゴシック" pitchFamily="49" charset="-128"/>
            </a:rPr>
            <a:t>ポイントとなっているが、これは下水道事業に係る公営企業特別会計において生じた黒字額であり、法適用企業会計となった令和</a:t>
          </a:r>
          <a:r>
            <a:rPr kumimoji="1" lang="en-US" altLang="ja-JP" sz="1300">
              <a:solidFill>
                <a:sysClr val="windowText" lastClr="000000"/>
              </a:solidFill>
              <a:latin typeface="ＭＳ ゴシック" pitchFamily="49" charset="-128"/>
              <a:ea typeface="ＭＳ ゴシック" pitchFamily="49" charset="-128"/>
            </a:rPr>
            <a:t>2</a:t>
          </a:r>
          <a:r>
            <a:rPr kumimoji="1" lang="ja-JP" altLang="en-US" sz="1300">
              <a:solidFill>
                <a:sysClr val="windowText" lastClr="000000"/>
              </a:solidFill>
              <a:latin typeface="ＭＳ ゴシック" pitchFamily="49" charset="-128"/>
              <a:ea typeface="ＭＳ ゴシック" pitchFamily="49" charset="-128"/>
            </a:rPr>
            <a:t>年度以降においても黒字額が生じている。</a:t>
          </a:r>
          <a:r>
            <a:rPr kumimoji="1" lang="ja-JP" altLang="en-US" sz="1300">
              <a:solidFill>
                <a:srgbClr val="FF0000"/>
              </a:solidFill>
              <a:latin typeface="ＭＳ ゴシック" pitchFamily="49" charset="-128"/>
              <a:ea typeface="ＭＳ ゴシック" pitchFamily="49" charset="-128"/>
            </a:rPr>
            <a:t>　　</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また、公営企業以外の特別会計においても、収支維持のため一般会計からの法定外繰出を行っている状況にあることから、引き続き経費の削減と歳入の確保に努め、繰出金の縮減を図る。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28531070</v>
      </c>
      <c r="BO4" s="358"/>
      <c r="BP4" s="358"/>
      <c r="BQ4" s="358"/>
      <c r="BR4" s="358"/>
      <c r="BS4" s="358"/>
      <c r="BT4" s="358"/>
      <c r="BU4" s="359"/>
      <c r="BV4" s="357">
        <v>29760912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2.2999999999999998</v>
      </c>
      <c r="CU4" s="364"/>
      <c r="CV4" s="364"/>
      <c r="CW4" s="364"/>
      <c r="CX4" s="364"/>
      <c r="CY4" s="364"/>
      <c r="CZ4" s="364"/>
      <c r="DA4" s="365"/>
      <c r="DB4" s="363">
        <v>4.8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27745823</v>
      </c>
      <c r="BO5" s="395"/>
      <c r="BP5" s="395"/>
      <c r="BQ5" s="395"/>
      <c r="BR5" s="395"/>
      <c r="BS5" s="395"/>
      <c r="BT5" s="395"/>
      <c r="BU5" s="396"/>
      <c r="BV5" s="394">
        <v>28981977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90.2</v>
      </c>
      <c r="CU5" s="392"/>
      <c r="CV5" s="392"/>
      <c r="CW5" s="392"/>
      <c r="CX5" s="392"/>
      <c r="CY5" s="392"/>
      <c r="CZ5" s="392"/>
      <c r="DA5" s="393"/>
      <c r="DB5" s="391">
        <v>88.8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785247</v>
      </c>
      <c r="BO6" s="395"/>
      <c r="BP6" s="395"/>
      <c r="BQ6" s="395"/>
      <c r="BR6" s="395"/>
      <c r="BS6" s="395"/>
      <c r="BT6" s="395"/>
      <c r="BU6" s="396"/>
      <c r="BV6" s="394">
        <v>778935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90.7</v>
      </c>
      <c r="CU6" s="432"/>
      <c r="CV6" s="432"/>
      <c r="CW6" s="432"/>
      <c r="CX6" s="432"/>
      <c r="CY6" s="432"/>
      <c r="CZ6" s="432"/>
      <c r="DA6" s="433"/>
      <c r="DB6" s="431">
        <v>90</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430566</v>
      </c>
      <c r="BO7" s="395"/>
      <c r="BP7" s="395"/>
      <c r="BQ7" s="395"/>
      <c r="BR7" s="395"/>
      <c r="BS7" s="395"/>
      <c r="BT7" s="395"/>
      <c r="BU7" s="396"/>
      <c r="BV7" s="394">
        <v>51848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15299410</v>
      </c>
      <c r="CU7" s="395"/>
      <c r="CV7" s="395"/>
      <c r="CW7" s="395"/>
      <c r="CX7" s="395"/>
      <c r="CY7" s="395"/>
      <c r="CZ7" s="395"/>
      <c r="DA7" s="396"/>
      <c r="DB7" s="394">
        <v>15294545</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354681</v>
      </c>
      <c r="BO8" s="395"/>
      <c r="BP8" s="395"/>
      <c r="BQ8" s="395"/>
      <c r="BR8" s="395"/>
      <c r="BS8" s="395"/>
      <c r="BT8" s="395"/>
      <c r="BU8" s="396"/>
      <c r="BV8" s="394">
        <v>727087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46416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-372406</v>
      </c>
      <c r="BO9" s="395"/>
      <c r="BP9" s="395"/>
      <c r="BQ9" s="395"/>
      <c r="BR9" s="395"/>
      <c r="BS9" s="395"/>
      <c r="BT9" s="395"/>
      <c r="BU9" s="396"/>
      <c r="BV9" s="394">
        <v>28324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17.100000000000001</v>
      </c>
      <c r="CU9" s="392"/>
      <c r="CV9" s="392"/>
      <c r="CW9" s="392"/>
      <c r="CX9" s="392"/>
      <c r="CY9" s="392"/>
      <c r="CZ9" s="392"/>
      <c r="DA9" s="393"/>
      <c r="DB9" s="391">
        <v>18.2</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48167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378669</v>
      </c>
      <c r="BO10" s="395"/>
      <c r="BP10" s="395"/>
      <c r="BQ10" s="395"/>
      <c r="BR10" s="395"/>
      <c r="BS10" s="395"/>
      <c r="BT10" s="395"/>
      <c r="BU10" s="396"/>
      <c r="BV10" s="394">
        <v>621265</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46814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1268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45615</v>
      </c>
      <c r="S13" s="479"/>
      <c r="T13" s="479"/>
      <c r="U13" s="479"/>
      <c r="V13" s="480"/>
      <c r="W13" s="410" t="s">
        <v>131</v>
      </c>
      <c r="X13" s="411"/>
      <c r="Y13" s="411"/>
      <c r="Z13" s="411"/>
      <c r="AA13" s="411"/>
      <c r="AB13" s="401"/>
      <c r="AC13" s="445">
        <v>3701</v>
      </c>
      <c r="AD13" s="446"/>
      <c r="AE13" s="446"/>
      <c r="AF13" s="446"/>
      <c r="AG13" s="488"/>
      <c r="AH13" s="445">
        <v>4165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6263</v>
      </c>
      <c r="BO13" s="395"/>
      <c r="BP13" s="395"/>
      <c r="BQ13" s="395"/>
      <c r="BR13" s="395"/>
      <c r="BS13" s="395"/>
      <c r="BT13" s="395"/>
      <c r="BU13" s="396"/>
      <c r="BV13" s="394">
        <v>648321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v>
      </c>
      <c r="CU13" s="392"/>
      <c r="CV13" s="392"/>
      <c r="CW13" s="392"/>
      <c r="CX13" s="392"/>
      <c r="CY13" s="392"/>
      <c r="CZ13" s="392"/>
      <c r="DA13" s="393"/>
      <c r="DB13" s="391">
        <v>9.1999999999999993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47103</v>
      </c>
      <c r="S14" s="479"/>
      <c r="T14" s="479"/>
      <c r="U14" s="479"/>
      <c r="V14" s="480"/>
      <c r="W14" s="384"/>
      <c r="X14" s="385"/>
      <c r="Y14" s="385"/>
      <c r="Z14" s="385"/>
      <c r="AA14" s="385"/>
      <c r="AB14" s="374"/>
      <c r="AC14" s="481">
        <v>16.2</v>
      </c>
      <c r="AD14" s="482"/>
      <c r="AE14" s="482"/>
      <c r="AF14" s="482"/>
      <c r="AG14" s="483"/>
      <c r="AH14" s="481">
        <v>17.7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1.2</v>
      </c>
      <c r="CU14" s="493"/>
      <c r="CV14" s="493"/>
      <c r="CW14" s="493"/>
      <c r="CX14" s="493"/>
      <c r="CY14" s="493"/>
      <c r="CZ14" s="493"/>
      <c r="DA14" s="494"/>
      <c r="DB14" s="492">
        <v>6.5</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46125</v>
      </c>
      <c r="S15" s="479"/>
      <c r="T15" s="479"/>
      <c r="U15" s="479"/>
      <c r="V15" s="480"/>
      <c r="W15" s="410" t="s">
        <v>137</v>
      </c>
      <c r="X15" s="411"/>
      <c r="Y15" s="411"/>
      <c r="Z15" s="411"/>
      <c r="AA15" s="411"/>
      <c r="AB15" s="401"/>
      <c r="AC15" s="445">
        <v>6487</v>
      </c>
      <c r="AD15" s="446"/>
      <c r="AE15" s="446"/>
      <c r="AF15" s="446"/>
      <c r="AG15" s="488"/>
      <c r="AH15" s="445">
        <v>6222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6237203</v>
      </c>
      <c r="BO15" s="358"/>
      <c r="BP15" s="358"/>
      <c r="BQ15" s="358"/>
      <c r="BR15" s="358"/>
      <c r="BS15" s="358"/>
      <c r="BT15" s="358"/>
      <c r="BU15" s="359"/>
      <c r="BV15" s="357">
        <v>5915823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28.4</v>
      </c>
      <c r="AD16" s="482"/>
      <c r="AE16" s="482"/>
      <c r="AF16" s="482"/>
      <c r="AG16" s="483"/>
      <c r="AH16" s="481">
        <v>26.5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13602616</v>
      </c>
      <c r="BO16" s="395"/>
      <c r="BP16" s="395"/>
      <c r="BQ16" s="395"/>
      <c r="BR16" s="395"/>
      <c r="BS16" s="395"/>
      <c r="BT16" s="395"/>
      <c r="BU16" s="396"/>
      <c r="BV16" s="394">
        <v>13570289</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12656</v>
      </c>
      <c r="AD17" s="446"/>
      <c r="AE17" s="446"/>
      <c r="AF17" s="446"/>
      <c r="AG17" s="488"/>
      <c r="AH17" s="445">
        <v>13126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7861812</v>
      </c>
      <c r="BO17" s="395"/>
      <c r="BP17" s="395"/>
      <c r="BQ17" s="395"/>
      <c r="BR17" s="395"/>
      <c r="BS17" s="395"/>
      <c r="BT17" s="395"/>
      <c r="BU17" s="396"/>
      <c r="BV17" s="394">
        <v>7435974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276.85000000000002</v>
      </c>
      <c r="M18" s="518"/>
      <c r="N18" s="518"/>
      <c r="O18" s="518"/>
      <c r="P18" s="518"/>
      <c r="Q18" s="518"/>
      <c r="R18" s="519"/>
      <c r="S18" s="519"/>
      <c r="T18" s="519"/>
      <c r="U18" s="519"/>
      <c r="V18" s="520"/>
      <c r="W18" s="412"/>
      <c r="X18" s="413"/>
      <c r="Y18" s="413"/>
      <c r="Z18" s="413"/>
      <c r="AA18" s="413"/>
      <c r="AB18" s="404"/>
      <c r="AC18" s="521">
        <v>55.4</v>
      </c>
      <c r="AD18" s="522"/>
      <c r="AE18" s="522"/>
      <c r="AF18" s="522"/>
      <c r="AG18" s="523"/>
      <c r="AH18" s="521">
        <v>55.8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13753680</v>
      </c>
      <c r="BO18" s="395"/>
      <c r="BP18" s="395"/>
      <c r="BQ18" s="395"/>
      <c r="BR18" s="395"/>
      <c r="BS18" s="395"/>
      <c r="BT18" s="395"/>
      <c r="BU18" s="396"/>
      <c r="BV18" s="394">
        <v>13848585</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168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18560146</v>
      </c>
      <c r="BO19" s="395"/>
      <c r="BP19" s="395"/>
      <c r="BQ19" s="395"/>
      <c r="BR19" s="395"/>
      <c r="BS19" s="395"/>
      <c r="BT19" s="395"/>
      <c r="BU19" s="396"/>
      <c r="BV19" s="394">
        <v>19100870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17593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28646063</v>
      </c>
      <c r="BO22" s="358"/>
      <c r="BP22" s="358"/>
      <c r="BQ22" s="358"/>
      <c r="BR22" s="358"/>
      <c r="BS22" s="358"/>
      <c r="BT22" s="358"/>
      <c r="BU22" s="359"/>
      <c r="BV22" s="357">
        <v>30277163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15247350</v>
      </c>
      <c r="BO23" s="395"/>
      <c r="BP23" s="395"/>
      <c r="BQ23" s="395"/>
      <c r="BR23" s="395"/>
      <c r="BS23" s="395"/>
      <c r="BT23" s="395"/>
      <c r="BU23" s="396"/>
      <c r="BV23" s="394">
        <v>15111846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7970</v>
      </c>
      <c r="R24" s="446"/>
      <c r="S24" s="446"/>
      <c r="T24" s="446"/>
      <c r="U24" s="446"/>
      <c r="V24" s="488"/>
      <c r="W24" s="540"/>
      <c r="X24" s="541"/>
      <c r="Y24" s="542"/>
      <c r="Z24" s="444" t="s">
        <v>162</v>
      </c>
      <c r="AA24" s="424"/>
      <c r="AB24" s="424"/>
      <c r="AC24" s="424"/>
      <c r="AD24" s="424"/>
      <c r="AE24" s="424"/>
      <c r="AF24" s="424"/>
      <c r="AG24" s="425"/>
      <c r="AH24" s="445">
        <v>413</v>
      </c>
      <c r="AI24" s="446"/>
      <c r="AJ24" s="446"/>
      <c r="AK24" s="446"/>
      <c r="AL24" s="488"/>
      <c r="AM24" s="445">
        <v>1254694</v>
      </c>
      <c r="AN24" s="446"/>
      <c r="AO24" s="446"/>
      <c r="AP24" s="446"/>
      <c r="AQ24" s="446"/>
      <c r="AR24" s="488"/>
      <c r="AS24" s="445">
        <v>3038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20871218</v>
      </c>
      <c r="BO24" s="395"/>
      <c r="BP24" s="395"/>
      <c r="BQ24" s="395"/>
      <c r="BR24" s="395"/>
      <c r="BS24" s="395"/>
      <c r="BT24" s="395"/>
      <c r="BU24" s="396"/>
      <c r="BV24" s="394">
        <v>21800351</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6250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7022389</v>
      </c>
      <c r="BO25" s="358"/>
      <c r="BP25" s="358"/>
      <c r="BQ25" s="358"/>
      <c r="BR25" s="358"/>
      <c r="BS25" s="358"/>
      <c r="BT25" s="358"/>
      <c r="BU25" s="359"/>
      <c r="BV25" s="357">
        <v>11565836</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5570</v>
      </c>
      <c r="R26" s="446"/>
      <c r="S26" s="446"/>
      <c r="T26" s="446"/>
      <c r="U26" s="446"/>
      <c r="V26" s="488"/>
      <c r="W26" s="540"/>
      <c r="X26" s="541"/>
      <c r="Y26" s="542"/>
      <c r="Z26" s="444" t="s">
        <v>168</v>
      </c>
      <c r="AA26" s="546"/>
      <c r="AB26" s="546"/>
      <c r="AC26" s="546"/>
      <c r="AD26" s="546"/>
      <c r="AE26" s="546"/>
      <c r="AF26" s="546"/>
      <c r="AG26" s="547"/>
      <c r="AH26" s="445">
        <v>29</v>
      </c>
      <c r="AI26" s="446"/>
      <c r="AJ26" s="446"/>
      <c r="AK26" s="446"/>
      <c r="AL26" s="488"/>
      <c r="AM26" s="445">
        <v>92162</v>
      </c>
      <c r="AN26" s="446"/>
      <c r="AO26" s="446"/>
      <c r="AP26" s="446"/>
      <c r="AQ26" s="446"/>
      <c r="AR26" s="488"/>
      <c r="AS26" s="445">
        <v>3178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3940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300674</v>
      </c>
      <c r="BO27" s="514"/>
      <c r="BP27" s="514"/>
      <c r="BQ27" s="514"/>
      <c r="BR27" s="514"/>
      <c r="BS27" s="514"/>
      <c r="BT27" s="514"/>
      <c r="BU27" s="515"/>
      <c r="BV27" s="513">
        <v>300607</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3580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7266319</v>
      </c>
      <c r="BO28" s="358"/>
      <c r="BP28" s="358"/>
      <c r="BQ28" s="358"/>
      <c r="BR28" s="358"/>
      <c r="BS28" s="358"/>
      <c r="BT28" s="358"/>
      <c r="BU28" s="359"/>
      <c r="BV28" s="357">
        <v>6887650</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18</v>
      </c>
      <c r="M29" s="446"/>
      <c r="N29" s="446"/>
      <c r="O29" s="446"/>
      <c r="P29" s="488"/>
      <c r="Q29" s="445">
        <v>3390</v>
      </c>
      <c r="R29" s="446"/>
      <c r="S29" s="446"/>
      <c r="T29" s="446"/>
      <c r="U29" s="446"/>
      <c r="V29" s="488"/>
      <c r="W29" s="543"/>
      <c r="X29" s="544"/>
      <c r="Y29" s="545"/>
      <c r="Z29" s="444" t="s">
        <v>177</v>
      </c>
      <c r="AA29" s="424"/>
      <c r="AB29" s="424"/>
      <c r="AC29" s="424"/>
      <c r="AD29" s="424"/>
      <c r="AE29" s="424"/>
      <c r="AF29" s="424"/>
      <c r="AG29" s="425"/>
      <c r="AH29" s="445">
        <v>413</v>
      </c>
      <c r="AI29" s="446"/>
      <c r="AJ29" s="446"/>
      <c r="AK29" s="446"/>
      <c r="AL29" s="488"/>
      <c r="AM29" s="445">
        <v>1254694</v>
      </c>
      <c r="AN29" s="446"/>
      <c r="AO29" s="446"/>
      <c r="AP29" s="446"/>
      <c r="AQ29" s="446"/>
      <c r="AR29" s="488"/>
      <c r="AS29" s="445">
        <v>3038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906406</v>
      </c>
      <c r="BO29" s="395"/>
      <c r="BP29" s="395"/>
      <c r="BQ29" s="395"/>
      <c r="BR29" s="395"/>
      <c r="BS29" s="395"/>
      <c r="BT29" s="395"/>
      <c r="BU29" s="396"/>
      <c r="BV29" s="394">
        <v>1041509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3866558</v>
      </c>
      <c r="BO30" s="514"/>
      <c r="BP30" s="514"/>
      <c r="BQ30" s="514"/>
      <c r="BR30" s="514"/>
      <c r="BS30" s="514"/>
      <c r="BT30" s="514"/>
      <c r="BU30" s="515"/>
      <c r="BV30" s="513">
        <v>4031800</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75"/>
      <c r="CO34" s="584">
        <f>IF(CQ34="","",MAX(C34:D43,U34:V43,AM34:AN43,BE34:BF43,BW34:BX43)+1)</f>
        <v>12</v>
      </c>
      <c r="CP34" s="584"/>
      <c r="CQ34" s="585" t="str">
        <f>IF('各会計、関係団体の財政状況及び健全化判断比率'!BS7="","",'各会計、関係団体の財政状況及び健全化判断比率'!BS7)</f>
        <v>菊池市土地開発公社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菊池養生園保健組合</v>
      </c>
      <c r="BZ35" s="585"/>
      <c r="CA35" s="585"/>
      <c r="CB35" s="585"/>
      <c r="CC35" s="585"/>
      <c r="CD35" s="585"/>
      <c r="CE35" s="585"/>
      <c r="CF35" s="585"/>
      <c r="CG35" s="585"/>
      <c r="CH35" s="585"/>
      <c r="CI35" s="585"/>
      <c r="CJ35" s="585"/>
      <c r="CK35" s="585"/>
      <c r="CL35" s="585"/>
      <c r="CM35" s="585"/>
      <c r="CN35" s="175"/>
      <c r="CO35" s="584">
        <f t="shared" ref="CO35:CO43" si="3">IF(CQ35="","",CO34+1)</f>
        <v>13</v>
      </c>
      <c r="CP35" s="584"/>
      <c r="CQ35" s="585" t="str">
        <f>IF('各会計、関係団体の財政状況及び健全化判断比率'!BS8="","",'各会計、関係団体の財政状況及び健全化判断比率'!BS8)</f>
        <v>きくち観光物産館</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菊池広域連合</v>
      </c>
      <c r="BZ36" s="585"/>
      <c r="CA36" s="585"/>
      <c r="CB36" s="585"/>
      <c r="CC36" s="585"/>
      <c r="CD36" s="585"/>
      <c r="CE36" s="585"/>
      <c r="CF36" s="585"/>
      <c r="CG36" s="585"/>
      <c r="CH36" s="585"/>
      <c r="CI36" s="585"/>
      <c r="CJ36" s="585"/>
      <c r="CK36" s="585"/>
      <c r="CL36" s="585"/>
      <c r="CM36" s="585"/>
      <c r="CN36" s="175"/>
      <c r="CO36" s="584">
        <f t="shared" si="3"/>
        <v>14</v>
      </c>
      <c r="CP36" s="584"/>
      <c r="CQ36" s="585" t="str">
        <f>IF('各会計、関係団体の財政状況及び健全化判断比率'!BS9="","",'各会計、関係団体の財政状況及び健全化判断比率'!BS9)</f>
        <v>ファームきくち</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熊本県後期高齢者医療広域連合
（一般会計）</v>
      </c>
      <c r="BZ37" s="585"/>
      <c r="CA37" s="585"/>
      <c r="CB37" s="585"/>
      <c r="CC37" s="585"/>
      <c r="CD37" s="585"/>
      <c r="CE37" s="585"/>
      <c r="CF37" s="585"/>
      <c r="CG37" s="585"/>
      <c r="CH37" s="585"/>
      <c r="CI37" s="585"/>
      <c r="CJ37" s="585"/>
      <c r="CK37" s="585"/>
      <c r="CL37" s="585"/>
      <c r="CM37" s="585"/>
      <c r="CN37" s="175"/>
      <c r="CO37" s="584">
        <f t="shared" si="3"/>
        <v>15</v>
      </c>
      <c r="CP37" s="584"/>
      <c r="CQ37" s="585" t="str">
        <f>IF('各会計、関係団体の財政状況及び健全化判断比率'!BS10="","",'各会計、関係団体の財政状況及び健全化判断比率'!BS10)</f>
        <v>七城町振興公社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熊本県後期高齢者医療広域連合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f t="shared" si="3"/>
        <v>16</v>
      </c>
      <c r="CP38" s="584"/>
      <c r="CQ38" s="585" t="str">
        <f>IF('各会計、関係団体の財政状況及び健全化判断比率'!BS11="","",'各会計、関係団体の財政状況及び健全化判断比率'!BS11)</f>
        <v>七城町特産品センター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17</v>
      </c>
      <c r="CP39" s="584"/>
      <c r="CQ39" s="585" t="str">
        <f>IF('各会計、関係団体の財政状況及び健全化判断比率'!BS12="","",'各会計、関係団体の財政状況及び健全化判断比率'!BS12)</f>
        <v>七城町銘柄米センター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18</v>
      </c>
      <c r="CP40" s="584"/>
      <c r="CQ40" s="585" t="str">
        <f>IF('各会計、関係団体の財政状況及び健全化判断比率'!BS13="","",'各会計、関係団体の財政状況及び健全化判断比率'!BS13)</f>
        <v>旭志村ふれあいセンター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19</v>
      </c>
      <c r="CP41" s="584"/>
      <c r="CQ41" s="585" t="str">
        <f>IF('各会計、関係団体の財政状況及び健全化判断比率'!BS14="","",'各会計、関係団体の財政状況及び健全化判断比率'!BS14)</f>
        <v>有朋の里泗水</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V5mygSAEEdr2Q4jKTEK2IpbYG9jjZxD9QncVCD+nG1Kn3LTSbOma+/0F0ujlBJZbKBZjXDFqTMHTo2R3Gd9MlQ==" saltValue="Ijf3sPa8DPP76y/jqZJL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531</v>
      </c>
      <c r="D34" s="1137"/>
      <c r="E34" s="1138"/>
      <c r="F34" s="32">
        <v>3.36</v>
      </c>
      <c r="G34" s="33">
        <v>3.16</v>
      </c>
      <c r="H34" s="33">
        <v>3.2</v>
      </c>
      <c r="I34" s="33">
        <v>3.54</v>
      </c>
      <c r="J34" s="34">
        <v>4.03</v>
      </c>
      <c r="K34" s="22"/>
      <c r="L34" s="22"/>
      <c r="M34" s="22"/>
      <c r="N34" s="22"/>
      <c r="O34" s="22"/>
      <c r="P34" s="22"/>
    </row>
    <row r="35" spans="1:16" ht="39" customHeight="1" x14ac:dyDescent="0.15">
      <c r="A35" s="22"/>
      <c r="B35" s="35"/>
      <c r="C35" s="1133" t="s">
        <v>532</v>
      </c>
      <c r="D35" s="1133"/>
      <c r="E35" s="1134"/>
      <c r="F35" s="36" t="s">
        <v>486</v>
      </c>
      <c r="G35" s="37">
        <v>0.88</v>
      </c>
      <c r="H35" s="37">
        <v>1.49</v>
      </c>
      <c r="I35" s="37">
        <v>2.2000000000000002</v>
      </c>
      <c r="J35" s="38">
        <v>2.8</v>
      </c>
      <c r="K35" s="22"/>
      <c r="L35" s="22"/>
      <c r="M35" s="22"/>
      <c r="N35" s="22"/>
      <c r="O35" s="22"/>
      <c r="P35" s="22"/>
    </row>
    <row r="36" spans="1:16" ht="39" customHeight="1" x14ac:dyDescent="0.15">
      <c r="A36" s="22"/>
      <c r="B36" s="35"/>
      <c r="C36" s="1133" t="s">
        <v>533</v>
      </c>
      <c r="D36" s="1133"/>
      <c r="E36" s="1134"/>
      <c r="F36" s="36">
        <v>0.3</v>
      </c>
      <c r="G36" s="37">
        <v>0.25</v>
      </c>
      <c r="H36" s="37">
        <v>4.41</v>
      </c>
      <c r="I36" s="37">
        <v>4.75</v>
      </c>
      <c r="J36" s="38">
        <v>2.31</v>
      </c>
      <c r="K36" s="22"/>
      <c r="L36" s="22"/>
      <c r="M36" s="22"/>
      <c r="N36" s="22"/>
      <c r="O36" s="22"/>
      <c r="P36" s="22"/>
    </row>
    <row r="37" spans="1:16" ht="39" customHeight="1" x14ac:dyDescent="0.15">
      <c r="A37" s="22"/>
      <c r="B37" s="35"/>
      <c r="C37" s="1133" t="s">
        <v>534</v>
      </c>
      <c r="D37" s="1133"/>
      <c r="E37" s="1134"/>
      <c r="F37" s="36">
        <v>0.38</v>
      </c>
      <c r="G37" s="37">
        <v>0.41</v>
      </c>
      <c r="H37" s="37">
        <v>0.61</v>
      </c>
      <c r="I37" s="37">
        <v>1.53</v>
      </c>
      <c r="J37" s="38">
        <v>0.81</v>
      </c>
      <c r="K37" s="22"/>
      <c r="L37" s="22"/>
      <c r="M37" s="22"/>
      <c r="N37" s="22"/>
      <c r="O37" s="22"/>
      <c r="P37" s="22"/>
    </row>
    <row r="38" spans="1:16" ht="39" customHeight="1" x14ac:dyDescent="0.15">
      <c r="A38" s="22"/>
      <c r="B38" s="35"/>
      <c r="C38" s="1133" t="s">
        <v>535</v>
      </c>
      <c r="D38" s="1133"/>
      <c r="E38" s="1134"/>
      <c r="F38" s="36">
        <v>1.42</v>
      </c>
      <c r="G38" s="37">
        <v>0.04</v>
      </c>
      <c r="H38" s="37">
        <v>0.03</v>
      </c>
      <c r="I38" s="37">
        <v>0.21</v>
      </c>
      <c r="J38" s="38">
        <v>0.02</v>
      </c>
      <c r="K38" s="22"/>
      <c r="L38" s="22"/>
      <c r="M38" s="22"/>
      <c r="N38" s="22"/>
      <c r="O38" s="22"/>
      <c r="P38" s="22"/>
    </row>
    <row r="39" spans="1:16" ht="39" customHeight="1" x14ac:dyDescent="0.15">
      <c r="A39" s="22"/>
      <c r="B39" s="35"/>
      <c r="C39" s="1133" t="s">
        <v>536</v>
      </c>
      <c r="D39" s="1133"/>
      <c r="E39" s="1134"/>
      <c r="F39" s="36">
        <v>0</v>
      </c>
      <c r="G39" s="37">
        <v>0</v>
      </c>
      <c r="H39" s="37">
        <v>0.01</v>
      </c>
      <c r="I39" s="37">
        <v>0.03</v>
      </c>
      <c r="J39" s="38">
        <v>0</v>
      </c>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537</v>
      </c>
      <c r="D42" s="1133"/>
      <c r="E42" s="1134"/>
      <c r="F42" s="36" t="s">
        <v>486</v>
      </c>
      <c r="G42" s="37" t="s">
        <v>486</v>
      </c>
      <c r="H42" s="37" t="s">
        <v>486</v>
      </c>
      <c r="I42" s="37" t="s">
        <v>486</v>
      </c>
      <c r="J42" s="38" t="s">
        <v>486</v>
      </c>
      <c r="K42" s="22"/>
      <c r="L42" s="22"/>
      <c r="M42" s="22"/>
      <c r="N42" s="22"/>
      <c r="O42" s="22"/>
      <c r="P42" s="22"/>
    </row>
    <row r="43" spans="1:16" ht="39" customHeight="1" thickBot="1" x14ac:dyDescent="0.2">
      <c r="A43" s="22"/>
      <c r="B43" s="40"/>
      <c r="C43" s="1135" t="s">
        <v>538</v>
      </c>
      <c r="D43" s="1135"/>
      <c r="E43" s="1136"/>
      <c r="F43" s="41">
        <v>0.45</v>
      </c>
      <c r="G43" s="42">
        <v>0</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Mp10YDk/VgnVQP7xPYIoPPXcbctOLkLMACS61w0MXhewn5xUirDFOGoTf0B+ZBjakxtcRDN9AjbVTzEm7mCWQ==" saltValue="I/vEZxEICZhTJqFNZ7kF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3626</v>
      </c>
      <c r="L45" s="58">
        <v>3512</v>
      </c>
      <c r="M45" s="58">
        <v>3601</v>
      </c>
      <c r="N45" s="58">
        <v>3573</v>
      </c>
      <c r="O45" s="59">
        <v>3279</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486</v>
      </c>
      <c r="L46" s="62" t="s">
        <v>486</v>
      </c>
      <c r="M46" s="62" t="s">
        <v>486</v>
      </c>
      <c r="N46" s="62" t="s">
        <v>486</v>
      </c>
      <c r="O46" s="63" t="s">
        <v>486</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486</v>
      </c>
      <c r="L47" s="62" t="s">
        <v>486</v>
      </c>
      <c r="M47" s="62" t="s">
        <v>486</v>
      </c>
      <c r="N47" s="62" t="s">
        <v>486</v>
      </c>
      <c r="O47" s="63" t="s">
        <v>486</v>
      </c>
      <c r="P47" s="46"/>
      <c r="Q47" s="46"/>
      <c r="R47" s="46"/>
      <c r="S47" s="46"/>
      <c r="T47" s="46"/>
      <c r="U47" s="46"/>
    </row>
    <row r="48" spans="1:21" ht="30.75" customHeight="1" x14ac:dyDescent="0.15">
      <c r="A48" s="46"/>
      <c r="B48" s="1141"/>
      <c r="C48" s="1142"/>
      <c r="D48" s="60"/>
      <c r="E48" s="1147" t="s">
        <v>13</v>
      </c>
      <c r="F48" s="1147"/>
      <c r="G48" s="1147"/>
      <c r="H48" s="1147"/>
      <c r="I48" s="1147"/>
      <c r="J48" s="1148"/>
      <c r="K48" s="61">
        <v>594</v>
      </c>
      <c r="L48" s="62">
        <v>538</v>
      </c>
      <c r="M48" s="62">
        <v>546</v>
      </c>
      <c r="N48" s="62">
        <v>511</v>
      </c>
      <c r="O48" s="63">
        <v>508</v>
      </c>
      <c r="P48" s="46"/>
      <c r="Q48" s="46"/>
      <c r="R48" s="46"/>
      <c r="S48" s="46"/>
      <c r="T48" s="46"/>
      <c r="U48" s="46"/>
    </row>
    <row r="49" spans="1:21" ht="30.75" customHeight="1" x14ac:dyDescent="0.15">
      <c r="A49" s="46"/>
      <c r="B49" s="1141"/>
      <c r="C49" s="1142"/>
      <c r="D49" s="60"/>
      <c r="E49" s="1147" t="s">
        <v>14</v>
      </c>
      <c r="F49" s="1147"/>
      <c r="G49" s="1147"/>
      <c r="H49" s="1147"/>
      <c r="I49" s="1147"/>
      <c r="J49" s="1148"/>
      <c r="K49" s="61">
        <v>193</v>
      </c>
      <c r="L49" s="62">
        <v>82</v>
      </c>
      <c r="M49" s="62">
        <v>105</v>
      </c>
      <c r="N49" s="62">
        <v>71</v>
      </c>
      <c r="O49" s="63">
        <v>171</v>
      </c>
      <c r="P49" s="46"/>
      <c r="Q49" s="46"/>
      <c r="R49" s="46"/>
      <c r="S49" s="46"/>
      <c r="T49" s="46"/>
      <c r="U49" s="46"/>
    </row>
    <row r="50" spans="1:21" ht="30.75" customHeight="1" x14ac:dyDescent="0.15">
      <c r="A50" s="46"/>
      <c r="B50" s="1141"/>
      <c r="C50" s="1142"/>
      <c r="D50" s="60"/>
      <c r="E50" s="1147" t="s">
        <v>15</v>
      </c>
      <c r="F50" s="1147"/>
      <c r="G50" s="1147"/>
      <c r="H50" s="1147"/>
      <c r="I50" s="1147"/>
      <c r="J50" s="1148"/>
      <c r="K50" s="61">
        <v>146</v>
      </c>
      <c r="L50" s="62">
        <v>144</v>
      </c>
      <c r="M50" s="62">
        <v>133</v>
      </c>
      <c r="N50" s="62">
        <v>1</v>
      </c>
      <c r="O50" s="63">
        <v>1</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486</v>
      </c>
      <c r="L51" s="62" t="s">
        <v>486</v>
      </c>
      <c r="M51" s="62" t="s">
        <v>486</v>
      </c>
      <c r="N51" s="62" t="s">
        <v>486</v>
      </c>
      <c r="O51" s="63" t="s">
        <v>486</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3086</v>
      </c>
      <c r="L52" s="62">
        <v>3147</v>
      </c>
      <c r="M52" s="62">
        <v>3173</v>
      </c>
      <c r="N52" s="62">
        <v>3072</v>
      </c>
      <c r="O52" s="63">
        <v>2810</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1473</v>
      </c>
      <c r="L53" s="67">
        <v>1129</v>
      </c>
      <c r="M53" s="67">
        <v>1212</v>
      </c>
      <c r="N53" s="67">
        <v>1084</v>
      </c>
      <c r="O53" s="68">
        <v>1149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EbD6Ilre2Vj5XYNRkDLcWaVPBWlJKJpP8A3btm679lLbQ2/pcwkmnD3epE6iOymSS1UqBj0mlrhUapjy3WaAQ==" saltValue="1x23sePp5NUna1obhjAc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0" t="s">
        <v>30</v>
      </c>
      <c r="C41" s="1171"/>
      <c r="D41" s="103"/>
      <c r="E41" s="1176" t="s">
        <v>31</v>
      </c>
      <c r="F41" s="1176"/>
      <c r="G41" s="1176"/>
      <c r="H41" s="1177"/>
      <c r="I41" s="342">
        <v>34342</v>
      </c>
      <c r="J41" s="343">
        <v>33446</v>
      </c>
      <c r="K41" s="343">
        <v>32135</v>
      </c>
      <c r="L41" s="343">
        <v>30277</v>
      </c>
      <c r="M41" s="344">
        <v>28646</v>
      </c>
    </row>
    <row r="42" spans="2:13" ht="27.75" customHeight="1" x14ac:dyDescent="0.15">
      <c r="B42" s="1172"/>
      <c r="C42" s="1173"/>
      <c r="D42" s="104"/>
      <c r="E42" s="1178" t="s">
        <v>32</v>
      </c>
      <c r="F42" s="1178"/>
      <c r="G42" s="1178"/>
      <c r="H42" s="1179"/>
      <c r="I42" s="345">
        <v>271</v>
      </c>
      <c r="J42" s="346">
        <v>136</v>
      </c>
      <c r="K42" s="346">
        <v>3</v>
      </c>
      <c r="L42" s="346">
        <v>1</v>
      </c>
      <c r="M42" s="347" t="s">
        <v>486</v>
      </c>
    </row>
    <row r="43" spans="2:13" ht="27.75" customHeight="1" x14ac:dyDescent="0.15">
      <c r="B43" s="1172"/>
      <c r="C43" s="1173"/>
      <c r="D43" s="104"/>
      <c r="E43" s="1178" t="s">
        <v>33</v>
      </c>
      <c r="F43" s="1178"/>
      <c r="G43" s="1178"/>
      <c r="H43" s="1179"/>
      <c r="I43" s="345">
        <v>7152</v>
      </c>
      <c r="J43" s="346">
        <v>6752</v>
      </c>
      <c r="K43" s="346">
        <v>6445</v>
      </c>
      <c r="L43" s="346">
        <v>5951</v>
      </c>
      <c r="M43" s="347">
        <v>5672</v>
      </c>
    </row>
    <row r="44" spans="2:13" ht="27.75" customHeight="1" x14ac:dyDescent="0.15">
      <c r="B44" s="1172"/>
      <c r="C44" s="1173"/>
      <c r="D44" s="104"/>
      <c r="E44" s="1178" t="s">
        <v>34</v>
      </c>
      <c r="F44" s="1178"/>
      <c r="G44" s="1178"/>
      <c r="H44" s="1179"/>
      <c r="I44" s="345">
        <v>1020</v>
      </c>
      <c r="J44" s="346">
        <v>3617</v>
      </c>
      <c r="K44" s="346">
        <v>4248</v>
      </c>
      <c r="L44" s="346">
        <v>4116</v>
      </c>
      <c r="M44" s="347">
        <v>4033</v>
      </c>
    </row>
    <row r="45" spans="2:13" ht="27.75" customHeight="1" x14ac:dyDescent="0.15">
      <c r="B45" s="1172"/>
      <c r="C45" s="1173"/>
      <c r="D45" s="104"/>
      <c r="E45" s="1178" t="s">
        <v>35</v>
      </c>
      <c r="F45" s="1178"/>
      <c r="G45" s="1178"/>
      <c r="H45" s="1179"/>
      <c r="I45" s="345">
        <v>1128</v>
      </c>
      <c r="J45" s="346">
        <v>1204</v>
      </c>
      <c r="K45" s="346">
        <v>904</v>
      </c>
      <c r="L45" s="346">
        <v>862</v>
      </c>
      <c r="M45" s="347">
        <v>1032</v>
      </c>
    </row>
    <row r="46" spans="2:13" ht="27.75" customHeight="1" x14ac:dyDescent="0.15">
      <c r="B46" s="1172"/>
      <c r="C46" s="1173"/>
      <c r="D46" s="105"/>
      <c r="E46" s="1178" t="s">
        <v>36</v>
      </c>
      <c r="F46" s="1178"/>
      <c r="G46" s="1178"/>
      <c r="H46" s="1179"/>
      <c r="I46" s="345" t="s">
        <v>486</v>
      </c>
      <c r="J46" s="346" t="s">
        <v>486</v>
      </c>
      <c r="K46" s="346" t="s">
        <v>486</v>
      </c>
      <c r="L46" s="346" t="s">
        <v>486</v>
      </c>
      <c r="M46" s="347" t="s">
        <v>486</v>
      </c>
    </row>
    <row r="47" spans="2:13" ht="27.75" customHeight="1" x14ac:dyDescent="0.15">
      <c r="B47" s="1172"/>
      <c r="C47" s="1173"/>
      <c r="D47" s="106"/>
      <c r="E47" s="1180" t="s">
        <v>37</v>
      </c>
      <c r="F47" s="1181"/>
      <c r="G47" s="1181"/>
      <c r="H47" s="1182"/>
      <c r="I47" s="345" t="s">
        <v>486</v>
      </c>
      <c r="J47" s="346" t="s">
        <v>486</v>
      </c>
      <c r="K47" s="346" t="s">
        <v>486</v>
      </c>
      <c r="L47" s="346" t="s">
        <v>486</v>
      </c>
      <c r="M47" s="347" t="s">
        <v>486</v>
      </c>
    </row>
    <row r="48" spans="2:13" ht="27.75" customHeight="1" x14ac:dyDescent="0.15">
      <c r="B48" s="1172"/>
      <c r="C48" s="1173"/>
      <c r="D48" s="104"/>
      <c r="E48" s="1178" t="s">
        <v>38</v>
      </c>
      <c r="F48" s="1178"/>
      <c r="G48" s="1178"/>
      <c r="H48" s="1179"/>
      <c r="I48" s="345" t="s">
        <v>486</v>
      </c>
      <c r="J48" s="346" t="s">
        <v>486</v>
      </c>
      <c r="K48" s="346" t="s">
        <v>486</v>
      </c>
      <c r="L48" s="346" t="s">
        <v>486</v>
      </c>
      <c r="M48" s="347" t="s">
        <v>486</v>
      </c>
    </row>
    <row r="49" spans="2:13" ht="27.75" customHeight="1" x14ac:dyDescent="0.15">
      <c r="B49" s="1174"/>
      <c r="C49" s="1175"/>
      <c r="D49" s="104"/>
      <c r="E49" s="1178" t="s">
        <v>39</v>
      </c>
      <c r="F49" s="1178"/>
      <c r="G49" s="1178"/>
      <c r="H49" s="1179"/>
      <c r="I49" s="345" t="s">
        <v>486</v>
      </c>
      <c r="J49" s="346" t="s">
        <v>486</v>
      </c>
      <c r="K49" s="346" t="s">
        <v>486</v>
      </c>
      <c r="L49" s="346" t="s">
        <v>486</v>
      </c>
      <c r="M49" s="347" t="s">
        <v>486</v>
      </c>
    </row>
    <row r="50" spans="2:13" ht="27.75" customHeight="1" x14ac:dyDescent="0.15">
      <c r="B50" s="1183" t="s">
        <v>40</v>
      </c>
      <c r="C50" s="1184"/>
      <c r="D50" s="107"/>
      <c r="E50" s="1178" t="s">
        <v>41</v>
      </c>
      <c r="F50" s="1178"/>
      <c r="G50" s="1178"/>
      <c r="H50" s="1179"/>
      <c r="I50" s="345">
        <v>11088</v>
      </c>
      <c r="J50" s="346">
        <v>10512</v>
      </c>
      <c r="K50" s="346">
        <v>11204</v>
      </c>
      <c r="L50" s="346">
        <v>11706</v>
      </c>
      <c r="M50" s="347">
        <v>12196</v>
      </c>
    </row>
    <row r="51" spans="2:13" ht="27.75" customHeight="1" x14ac:dyDescent="0.15">
      <c r="B51" s="1172"/>
      <c r="C51" s="1173"/>
      <c r="D51" s="104"/>
      <c r="E51" s="1178" t="s">
        <v>42</v>
      </c>
      <c r="F51" s="1178"/>
      <c r="G51" s="1178"/>
      <c r="H51" s="1179"/>
      <c r="I51" s="345">
        <v>919</v>
      </c>
      <c r="J51" s="346">
        <v>908</v>
      </c>
      <c r="K51" s="346">
        <v>816</v>
      </c>
      <c r="L51" s="346">
        <v>729</v>
      </c>
      <c r="M51" s="347">
        <v>637</v>
      </c>
    </row>
    <row r="52" spans="2:13" ht="27.75" customHeight="1" x14ac:dyDescent="0.15">
      <c r="B52" s="1174"/>
      <c r="C52" s="1175"/>
      <c r="D52" s="104"/>
      <c r="E52" s="1178" t="s">
        <v>43</v>
      </c>
      <c r="F52" s="1178"/>
      <c r="G52" s="1178"/>
      <c r="H52" s="1179"/>
      <c r="I52" s="345">
        <v>31435</v>
      </c>
      <c r="J52" s="346">
        <v>31144</v>
      </c>
      <c r="K52" s="346">
        <v>29961</v>
      </c>
      <c r="L52" s="346">
        <v>27966</v>
      </c>
      <c r="M52" s="347">
        <v>26396</v>
      </c>
    </row>
    <row r="53" spans="2:13" ht="27.75" customHeight="1" thickBot="1" x14ac:dyDescent="0.2">
      <c r="B53" s="1185" t="s">
        <v>19</v>
      </c>
      <c r="C53" s="1186"/>
      <c r="D53" s="108"/>
      <c r="E53" s="1187" t="s">
        <v>44</v>
      </c>
      <c r="F53" s="1187"/>
      <c r="G53" s="1187"/>
      <c r="H53" s="1188"/>
      <c r="I53" s="348">
        <v>469</v>
      </c>
      <c r="J53" s="349">
        <v>2591</v>
      </c>
      <c r="K53" s="349">
        <v>1755</v>
      </c>
      <c r="L53" s="349">
        <v>807</v>
      </c>
      <c r="M53" s="350">
        <v>154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4JIg668uiPgcNeCtbm6v77MZ65my7Y6Je9o2AGByJsbm69qpan7OmoY4lLHxV5pDYkP0ex1mjvmwlabh90niw==" saltValue="AeNMhDhIAScUaG9CVcUj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7" t="s">
        <v>46</v>
      </c>
      <c r="D55" s="1197"/>
      <c r="E55" s="1198"/>
      <c r="F55" s="120">
        <v>6268</v>
      </c>
      <c r="G55" s="120">
        <v>6888</v>
      </c>
      <c r="H55" s="121">
        <v>7266</v>
      </c>
    </row>
    <row r="56" spans="2:8" ht="52.5" customHeight="1" x14ac:dyDescent="0.15">
      <c r="B56" s="122"/>
      <c r="C56" s="1199" t="s">
        <v>47</v>
      </c>
      <c r="D56" s="1199"/>
      <c r="E56" s="1200"/>
      <c r="F56" s="123">
        <v>1241</v>
      </c>
      <c r="G56" s="123">
        <v>1042</v>
      </c>
      <c r="H56" s="124">
        <v>906</v>
      </c>
    </row>
    <row r="57" spans="2:8" ht="53.25" customHeight="1" x14ac:dyDescent="0.15">
      <c r="B57" s="122"/>
      <c r="C57" s="1201" t="s">
        <v>48</v>
      </c>
      <c r="D57" s="1201"/>
      <c r="E57" s="1202"/>
      <c r="F57" s="125">
        <v>4247</v>
      </c>
      <c r="G57" s="125">
        <v>4032</v>
      </c>
      <c r="H57" s="126">
        <v>3867</v>
      </c>
    </row>
    <row r="58" spans="2:8" ht="45.75" customHeight="1" x14ac:dyDescent="0.15">
      <c r="B58" s="127"/>
      <c r="C58" s="1189" t="s">
        <v>552</v>
      </c>
      <c r="D58" s="1190"/>
      <c r="E58" s="1191"/>
      <c r="F58" s="128">
        <v>1000</v>
      </c>
      <c r="G58" s="128">
        <v>1000</v>
      </c>
      <c r="H58" s="129">
        <v>1000</v>
      </c>
    </row>
    <row r="59" spans="2:8" ht="45.75" customHeight="1" x14ac:dyDescent="0.15">
      <c r="B59" s="127"/>
      <c r="C59" s="1189" t="s">
        <v>553</v>
      </c>
      <c r="D59" s="1190"/>
      <c r="E59" s="1191"/>
      <c r="F59" s="128">
        <v>1478</v>
      </c>
      <c r="G59" s="128">
        <v>1233</v>
      </c>
      <c r="H59" s="129">
        <v>989</v>
      </c>
    </row>
    <row r="60" spans="2:8" ht="45.75" customHeight="1" x14ac:dyDescent="0.15">
      <c r="B60" s="127"/>
      <c r="C60" s="1189" t="s">
        <v>554</v>
      </c>
      <c r="D60" s="1190"/>
      <c r="E60" s="1191"/>
      <c r="F60" s="128">
        <v>1001</v>
      </c>
      <c r="G60" s="128">
        <v>986</v>
      </c>
      <c r="H60" s="129">
        <v>971</v>
      </c>
    </row>
    <row r="61" spans="2:8" ht="45.75" customHeight="1" x14ac:dyDescent="0.15">
      <c r="B61" s="127"/>
      <c r="C61" s="1189" t="s">
        <v>555</v>
      </c>
      <c r="D61" s="1190"/>
      <c r="E61" s="1191"/>
      <c r="F61" s="128">
        <v>208</v>
      </c>
      <c r="G61" s="128">
        <v>227</v>
      </c>
      <c r="H61" s="129">
        <v>242</v>
      </c>
    </row>
    <row r="62" spans="2:8" ht="45.75" customHeight="1" thickBot="1" x14ac:dyDescent="0.2">
      <c r="B62" s="130"/>
      <c r="C62" s="1192" t="s">
        <v>556</v>
      </c>
      <c r="D62" s="1193"/>
      <c r="E62" s="1194"/>
      <c r="F62" s="131">
        <v>132</v>
      </c>
      <c r="G62" s="131">
        <v>180</v>
      </c>
      <c r="H62" s="132">
        <v>216</v>
      </c>
    </row>
    <row r="63" spans="2:8" ht="52.5" customHeight="1" thickBot="1" x14ac:dyDescent="0.2">
      <c r="B63" s="133"/>
      <c r="C63" s="1195" t="s">
        <v>49</v>
      </c>
      <c r="D63" s="1195"/>
      <c r="E63" s="1196"/>
      <c r="F63" s="134">
        <v>11756</v>
      </c>
      <c r="G63" s="134">
        <v>11961</v>
      </c>
      <c r="H63" s="135">
        <v>12039</v>
      </c>
    </row>
    <row r="64" spans="2:8" x14ac:dyDescent="0.15"/>
  </sheetData>
  <sheetProtection algorithmName="SHA-512" hashValue="ErJK4w/WzaNDca3LmKQD38oZcw4EzBOJuFbnWIF0+y/06bVEDeD3m9QX08uxmRagmG7WiWxPLYDqrpUJCzCaJQ==" saltValue="df//t2zmVMEWFLTHIicw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83455</v>
      </c>
      <c r="E3" s="154"/>
      <c r="F3" s="155">
        <v>94081</v>
      </c>
      <c r="G3" s="156"/>
      <c r="H3" s="157"/>
    </row>
    <row r="4" spans="1:8" x14ac:dyDescent="0.15">
      <c r="A4" s="158"/>
      <c r="B4" s="159"/>
      <c r="C4" s="160"/>
      <c r="D4" s="161">
        <v>45666</v>
      </c>
      <c r="E4" s="162"/>
      <c r="F4" s="163">
        <v>48949</v>
      </c>
      <c r="G4" s="164"/>
      <c r="H4" s="165"/>
    </row>
    <row r="5" spans="1:8" x14ac:dyDescent="0.15">
      <c r="A5" s="146" t="s">
        <v>518</v>
      </c>
      <c r="B5" s="151"/>
      <c r="C5" s="152"/>
      <c r="D5" s="153">
        <v>71695</v>
      </c>
      <c r="E5" s="154"/>
      <c r="F5" s="155">
        <v>92632</v>
      </c>
      <c r="G5" s="156"/>
      <c r="H5" s="157"/>
    </row>
    <row r="6" spans="1:8" x14ac:dyDescent="0.15">
      <c r="A6" s="158"/>
      <c r="B6" s="159"/>
      <c r="C6" s="160"/>
      <c r="D6" s="161">
        <v>33255</v>
      </c>
      <c r="E6" s="162"/>
      <c r="F6" s="163">
        <v>47978</v>
      </c>
      <c r="G6" s="164"/>
      <c r="H6" s="165"/>
    </row>
    <row r="7" spans="1:8" x14ac:dyDescent="0.15">
      <c r="A7" s="146" t="s">
        <v>519</v>
      </c>
      <c r="B7" s="151"/>
      <c r="C7" s="152"/>
      <c r="D7" s="153">
        <v>68704</v>
      </c>
      <c r="E7" s="154"/>
      <c r="F7" s="155">
        <v>92919</v>
      </c>
      <c r="G7" s="156"/>
      <c r="H7" s="157"/>
    </row>
    <row r="8" spans="1:8" x14ac:dyDescent="0.15">
      <c r="A8" s="158"/>
      <c r="B8" s="159"/>
      <c r="C8" s="160"/>
      <c r="D8" s="161">
        <v>42808</v>
      </c>
      <c r="E8" s="162"/>
      <c r="F8" s="163">
        <v>54128</v>
      </c>
      <c r="G8" s="164"/>
      <c r="H8" s="165"/>
    </row>
    <row r="9" spans="1:8" x14ac:dyDescent="0.15">
      <c r="A9" s="146" t="s">
        <v>520</v>
      </c>
      <c r="B9" s="151"/>
      <c r="C9" s="152"/>
      <c r="D9" s="153">
        <v>65978</v>
      </c>
      <c r="E9" s="154"/>
      <c r="F9" s="155">
        <v>103663</v>
      </c>
      <c r="G9" s="156"/>
      <c r="H9" s="157"/>
    </row>
    <row r="10" spans="1:8" x14ac:dyDescent="0.15">
      <c r="A10" s="158"/>
      <c r="B10" s="159"/>
      <c r="C10" s="160"/>
      <c r="D10" s="161">
        <v>38769</v>
      </c>
      <c r="E10" s="162"/>
      <c r="F10" s="163">
        <v>64346</v>
      </c>
      <c r="G10" s="164"/>
      <c r="H10" s="165"/>
    </row>
    <row r="11" spans="1:8" x14ac:dyDescent="0.15">
      <c r="A11" s="146" t="s">
        <v>521</v>
      </c>
      <c r="B11" s="151"/>
      <c r="C11" s="152"/>
      <c r="D11" s="153">
        <v>57779</v>
      </c>
      <c r="E11" s="154"/>
      <c r="F11" s="155">
        <v>92012</v>
      </c>
      <c r="G11" s="156"/>
      <c r="H11" s="157"/>
    </row>
    <row r="12" spans="1:8" x14ac:dyDescent="0.15">
      <c r="A12" s="158"/>
      <c r="B12" s="159"/>
      <c r="C12" s="166"/>
      <c r="D12" s="161">
        <v>33349</v>
      </c>
      <c r="E12" s="162"/>
      <c r="F12" s="163">
        <v>61382</v>
      </c>
      <c r="G12" s="164"/>
      <c r="H12" s="165"/>
    </row>
    <row r="13" spans="1:8" x14ac:dyDescent="0.15">
      <c r="A13" s="146"/>
      <c r="B13" s="151"/>
      <c r="C13" s="152"/>
      <c r="D13" s="153">
        <v>69522</v>
      </c>
      <c r="E13" s="154"/>
      <c r="F13" s="155">
        <v>95061</v>
      </c>
      <c r="G13" s="167"/>
      <c r="H13" s="157"/>
    </row>
    <row r="14" spans="1:8" x14ac:dyDescent="0.15">
      <c r="A14" s="158"/>
      <c r="B14" s="159"/>
      <c r="C14" s="160"/>
      <c r="D14" s="161">
        <v>38769</v>
      </c>
      <c r="E14" s="162"/>
      <c r="F14" s="163">
        <v>55357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0.31</v>
      </c>
      <c r="C19" s="168">
        <f>ROUND(VALUE(SUBSTITUTE(実質収支比率等に係る経年分析!G$48,"▲","-")),2)</f>
        <v>0.26</v>
      </c>
      <c r="D19" s="168">
        <f>ROUND(VALUE(SUBSTITUTE(実質収支比率等に係る経年分析!H$48,"▲","-")),2)</f>
        <v>4.42</v>
      </c>
      <c r="E19" s="168">
        <f>ROUND(VALUE(SUBSTITUTE(実質収支比率等に係る経年分析!I$48,"▲","-")),2)</f>
        <v>4.75</v>
      </c>
      <c r="F19" s="168">
        <f>ROUND(VALUE(SUBSTITUTE(実質収支比率等に係る経年分析!J$48,"▲","-")),2)</f>
        <v>2.3199999999999998</v>
      </c>
    </row>
    <row r="20" spans="1:11" x14ac:dyDescent="0.15">
      <c r="A20" s="168" t="s">
        <v>53</v>
      </c>
      <c r="B20" s="168">
        <f>ROUND(VALUE(SUBSTITUTE(実質収支比率等に係る経年分析!F$47,"▲","-")),2)</f>
        <v>36.67</v>
      </c>
      <c r="C20" s="168">
        <f>ROUND(VALUE(SUBSTITUTE(実質収支比率等に係る経年分析!G$47,"▲","-")),2)</f>
        <v>33.74</v>
      </c>
      <c r="D20" s="168">
        <f>ROUND(VALUE(SUBSTITUTE(実質収支比率等に係る経年分析!H$47,"▲","-")),2)</f>
        <v>39.61</v>
      </c>
      <c r="E20" s="168">
        <f>ROUND(VALUE(SUBSTITUTE(実質収支比率等に係る経年分析!I$47,"▲","-")),2)</f>
        <v>45.03</v>
      </c>
      <c r="F20" s="168">
        <f>ROUND(VALUE(SUBSTITUTE(実質収支比率等に係る経年分析!J$47,"▲","-")),2)</f>
        <v>47.49</v>
      </c>
    </row>
    <row r="21" spans="1:11" x14ac:dyDescent="0.15">
      <c r="A21" s="168" t="s">
        <v>54</v>
      </c>
      <c r="B21" s="168">
        <f>IF(ISNUMBER(VALUE(SUBSTITUTE(実質収支比率等に係る経年分析!F$49,"▲","-"))),ROUND(VALUE(SUBSTITUTE(実質収支比率等に係る経年分析!F$49,"▲","-")),2),NA())</f>
        <v>-5.22</v>
      </c>
      <c r="C21" s="168">
        <f>IF(ISNUMBER(VALUE(SUBSTITUTE(実質収支比率等に係る経年分析!G$49,"▲","-"))),ROUND(VALUE(SUBSTITUTE(実質収支比率等に係る経年分析!G$49,"▲","-")),2),NA())</f>
        <v>-2.04</v>
      </c>
      <c r="D21" s="168">
        <f>IF(ISNUMBER(VALUE(SUBSTITUTE(実質収支比率等に係る経年分析!H$49,"▲","-"))),ROUND(VALUE(SUBSTITUTE(実質収支比率等に係る経年分析!H$49,"▲","-")),2),NA())</f>
        <v>11.32</v>
      </c>
      <c r="E21" s="168">
        <f>IF(ISNUMBER(VALUE(SUBSTITUTE(実質収支比率等に係る経年分析!I$49,"▲","-"))),ROUND(VALUE(SUBSTITUTE(実質収支比率等に係る経年分析!I$49,"▲","-")),2),NA())</f>
        <v>4.24</v>
      </c>
      <c r="F21" s="168">
        <f>IF(ISNUMBER(VALUE(SUBSTITUTE(実質収支比率等に係る経年分析!J$49,"▲","-"))),ROUND(VALUE(SUBSTITUTE(実質収支比率等に係る経年分析!J$49,"▲","-")),2),NA())</f>
        <v>0.04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0.81</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2.31</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2.2000000000000002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3086</v>
      </c>
      <c r="E42" s="170"/>
      <c r="F42" s="170"/>
      <c r="G42" s="170">
        <f>'実質公債費比率（分子）の構造'!L$52</f>
        <v>3147</v>
      </c>
      <c r="H42" s="170"/>
      <c r="I42" s="170"/>
      <c r="J42" s="170">
        <f>'実質公債費比率（分子）の構造'!M$52</f>
        <v>3173</v>
      </c>
      <c r="K42" s="170"/>
      <c r="L42" s="170"/>
      <c r="M42" s="170">
        <f>'実質公債費比率（分子）の構造'!N$52</f>
        <v>3072</v>
      </c>
      <c r="N42" s="170"/>
      <c r="O42" s="170"/>
      <c r="P42" s="170">
        <f>'実質公債費比率（分子）の構造'!O$52</f>
        <v>2810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146</v>
      </c>
      <c r="C44" s="170"/>
      <c r="D44" s="170"/>
      <c r="E44" s="170">
        <f>'実質公債費比率（分子）の構造'!L$50</f>
        <v>144</v>
      </c>
      <c r="F44" s="170"/>
      <c r="G44" s="170"/>
      <c r="H44" s="170">
        <f>'実質公債費比率（分子）の構造'!M$50</f>
        <v>133</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193</v>
      </c>
      <c r="C45" s="170"/>
      <c r="D45" s="170"/>
      <c r="E45" s="170">
        <f>'実質公債費比率（分子）の構造'!L$49</f>
        <v>82</v>
      </c>
      <c r="F45" s="170"/>
      <c r="G45" s="170"/>
      <c r="H45" s="170">
        <f>'実質公債費比率（分子）の構造'!M$49</f>
        <v>105</v>
      </c>
      <c r="I45" s="170"/>
      <c r="J45" s="170"/>
      <c r="K45" s="170">
        <f>'実質公債費比率（分子）の構造'!N$49</f>
        <v>71</v>
      </c>
      <c r="L45" s="170"/>
      <c r="M45" s="170"/>
      <c r="N45" s="170">
        <f>'実質公債費比率（分子）の構造'!O$49</f>
        <v>171</v>
      </c>
      <c r="O45" s="170"/>
      <c r="P45" s="170"/>
    </row>
    <row r="46" spans="1:16" x14ac:dyDescent="0.15">
      <c r="A46" s="170" t="s">
        <v>64</v>
      </c>
      <c r="B46" s="170">
        <f>'実質公債費比率（分子）の構造'!K$48</f>
        <v>594</v>
      </c>
      <c r="C46" s="170"/>
      <c r="D46" s="170"/>
      <c r="E46" s="170">
        <f>'実質公債費比率（分子）の構造'!L$48</f>
        <v>538</v>
      </c>
      <c r="F46" s="170"/>
      <c r="G46" s="170"/>
      <c r="H46" s="170">
        <f>'実質公債費比率（分子）の構造'!M$48</f>
        <v>546</v>
      </c>
      <c r="I46" s="170"/>
      <c r="J46" s="170"/>
      <c r="K46" s="170">
        <f>'実質公債費比率（分子）の構造'!N$48</f>
        <v>511</v>
      </c>
      <c r="L46" s="170"/>
      <c r="M46" s="170"/>
      <c r="N46" s="170">
        <f>'実質公債費比率（分子）の構造'!O$48</f>
        <v>508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3626</v>
      </c>
      <c r="C49" s="170"/>
      <c r="D49" s="170"/>
      <c r="E49" s="170">
        <f>'実質公債費比率（分子）の構造'!L$45</f>
        <v>3512</v>
      </c>
      <c r="F49" s="170"/>
      <c r="G49" s="170"/>
      <c r="H49" s="170">
        <f>'実質公債費比率（分子）の構造'!M$45</f>
        <v>3601</v>
      </c>
      <c r="I49" s="170"/>
      <c r="J49" s="170"/>
      <c r="K49" s="170">
        <f>'実質公債費比率（分子）の構造'!N$45</f>
        <v>3573</v>
      </c>
      <c r="L49" s="170"/>
      <c r="M49" s="170"/>
      <c r="N49" s="170">
        <f>'実質公債費比率（分子）の構造'!O$45</f>
        <v>3279</v>
      </c>
      <c r="O49" s="170"/>
      <c r="P49" s="170"/>
    </row>
    <row r="50" spans="1:16" x14ac:dyDescent="0.15">
      <c r="A50" s="170" t="s">
        <v>67</v>
      </c>
      <c r="B50" s="170" t="e">
        <f>NA()</f>
        <v>#N/A</v>
      </c>
      <c r="C50" s="170">
        <f>IF(ISNUMBER('実質公債費比率（分子）の構造'!K$53),'実質公債費比率（分子）の構造'!K$53,NA())</f>
        <v>1473</v>
      </c>
      <c r="D50" s="170" t="e">
        <f>NA()</f>
        <v>#N/A</v>
      </c>
      <c r="E50" s="170" t="e">
        <f>NA()</f>
        <v>#N/A</v>
      </c>
      <c r="F50" s="170">
        <f>IF(ISNUMBER('実質公債費比率（分子）の構造'!L$53),'実質公債費比率（分子）の構造'!L$53,NA())</f>
        <v>1129</v>
      </c>
      <c r="G50" s="170" t="e">
        <f>NA()</f>
        <v>#N/A</v>
      </c>
      <c r="H50" s="170" t="e">
        <f>NA()</f>
        <v>#N/A</v>
      </c>
      <c r="I50" s="170">
        <f>IF(ISNUMBER('実質公債費比率（分子）の構造'!M$53),'実質公債費比率（分子）の構造'!M$53,NA())</f>
        <v>1212</v>
      </c>
      <c r="J50" s="170" t="e">
        <f>NA()</f>
        <v>#N/A</v>
      </c>
      <c r="K50" s="170" t="e">
        <f>NA()</f>
        <v>#N/A</v>
      </c>
      <c r="L50" s="170">
        <f>IF(ISNUMBER('実質公債費比率（分子）の構造'!N$53),'実質公債費比率（分子）の構造'!N$53,NA())</f>
        <v>1084</v>
      </c>
      <c r="M50" s="170" t="e">
        <f>NA()</f>
        <v>#N/A</v>
      </c>
      <c r="N50" s="170" t="e">
        <f>NA()</f>
        <v>#N/A</v>
      </c>
      <c r="O50" s="170">
        <f>IF(ISNUMBER('実質公債費比率（分子）の構造'!O$53),'実質公債費比率（分子）の構造'!O$53,NA())</f>
        <v>1149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31435</v>
      </c>
      <c r="E56" s="169"/>
      <c r="F56" s="169"/>
      <c r="G56" s="169">
        <f>'将来負担比率（分子）の構造'!J$52</f>
        <v>31144</v>
      </c>
      <c r="H56" s="169"/>
      <c r="I56" s="169"/>
      <c r="J56" s="169">
        <f>'将来負担比率（分子）の構造'!K$52</f>
        <v>29961</v>
      </c>
      <c r="K56" s="169"/>
      <c r="L56" s="169"/>
      <c r="M56" s="169">
        <f>'将来負担比率（分子）の構造'!L$52</f>
        <v>27966</v>
      </c>
      <c r="N56" s="169"/>
      <c r="O56" s="169"/>
      <c r="P56" s="169">
        <f>'将来負担比率（分子）の構造'!M$52</f>
        <v>26396</v>
      </c>
    </row>
    <row r="57" spans="1:16" x14ac:dyDescent="0.15">
      <c r="A57" s="169" t="s">
        <v>42</v>
      </c>
      <c r="B57" s="169"/>
      <c r="C57" s="169"/>
      <c r="D57" s="169">
        <f>'将来負担比率（分子）の構造'!I$51</f>
        <v>919</v>
      </c>
      <c r="E57" s="169"/>
      <c r="F57" s="169"/>
      <c r="G57" s="169">
        <f>'将来負担比率（分子）の構造'!J$51</f>
        <v>908</v>
      </c>
      <c r="H57" s="169"/>
      <c r="I57" s="169"/>
      <c r="J57" s="169">
        <f>'将来負担比率（分子）の構造'!K$51</f>
        <v>816</v>
      </c>
      <c r="K57" s="169"/>
      <c r="L57" s="169"/>
      <c r="M57" s="169">
        <f>'将来負担比率（分子）の構造'!L$51</f>
        <v>729</v>
      </c>
      <c r="N57" s="169"/>
      <c r="O57" s="169"/>
      <c r="P57" s="169">
        <f>'将来負担比率（分子）の構造'!M$51</f>
        <v>637</v>
      </c>
    </row>
    <row r="58" spans="1:16" x14ac:dyDescent="0.15">
      <c r="A58" s="169" t="s">
        <v>41</v>
      </c>
      <c r="B58" s="169"/>
      <c r="C58" s="169"/>
      <c r="D58" s="169">
        <f>'将来負担比率（分子）の構造'!I$50</f>
        <v>11088</v>
      </c>
      <c r="E58" s="169"/>
      <c r="F58" s="169"/>
      <c r="G58" s="169">
        <f>'将来負担比率（分子）の構造'!J$50</f>
        <v>10512</v>
      </c>
      <c r="H58" s="169"/>
      <c r="I58" s="169"/>
      <c r="J58" s="169">
        <f>'将来負担比率（分子）の構造'!K$50</f>
        <v>11204</v>
      </c>
      <c r="K58" s="169"/>
      <c r="L58" s="169"/>
      <c r="M58" s="169">
        <f>'将来負担比率（分子）の構造'!L$50</f>
        <v>11706</v>
      </c>
      <c r="N58" s="169"/>
      <c r="O58" s="169"/>
      <c r="P58" s="169">
        <f>'将来負担比率（分子）の構造'!M$50</f>
        <v>12196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1128</v>
      </c>
      <c r="C62" s="169"/>
      <c r="D62" s="169"/>
      <c r="E62" s="169">
        <f>'将来負担比率（分子）の構造'!J$45</f>
        <v>1204</v>
      </c>
      <c r="F62" s="169"/>
      <c r="G62" s="169"/>
      <c r="H62" s="169">
        <f>'将来負担比率（分子）の構造'!K$45</f>
        <v>904</v>
      </c>
      <c r="I62" s="169"/>
      <c r="J62" s="169"/>
      <c r="K62" s="169">
        <f>'将来負担比率（分子）の構造'!L$45</f>
        <v>862</v>
      </c>
      <c r="L62" s="169"/>
      <c r="M62" s="169"/>
      <c r="N62" s="169">
        <f>'将来負担比率（分子）の構造'!M$45</f>
        <v>1032</v>
      </c>
      <c r="O62" s="169"/>
      <c r="P62" s="169"/>
    </row>
    <row r="63" spans="1:16" x14ac:dyDescent="0.15">
      <c r="A63" s="169" t="s">
        <v>34</v>
      </c>
      <c r="B63" s="169">
        <f>'将来負担比率（分子）の構造'!I$44</f>
        <v>1020</v>
      </c>
      <c r="C63" s="169"/>
      <c r="D63" s="169"/>
      <c r="E63" s="169">
        <f>'将来負担比率（分子）の構造'!J$44</f>
        <v>3617</v>
      </c>
      <c r="F63" s="169"/>
      <c r="G63" s="169"/>
      <c r="H63" s="169">
        <f>'将来負担比率（分子）の構造'!K$44</f>
        <v>4248</v>
      </c>
      <c r="I63" s="169"/>
      <c r="J63" s="169"/>
      <c r="K63" s="169">
        <f>'将来負担比率（分子）の構造'!L$44</f>
        <v>4116</v>
      </c>
      <c r="L63" s="169"/>
      <c r="M63" s="169"/>
      <c r="N63" s="169">
        <f>'将来負担比率（分子）の構造'!M$44</f>
        <v>4033</v>
      </c>
      <c r="O63" s="169"/>
      <c r="P63" s="169"/>
    </row>
    <row r="64" spans="1:16" x14ac:dyDescent="0.15">
      <c r="A64" s="169" t="s">
        <v>33</v>
      </c>
      <c r="B64" s="169">
        <f>'将来負担比率（分子）の構造'!I$43</f>
        <v>7152</v>
      </c>
      <c r="C64" s="169"/>
      <c r="D64" s="169"/>
      <c r="E64" s="169">
        <f>'将来負担比率（分子）の構造'!J$43</f>
        <v>6752</v>
      </c>
      <c r="F64" s="169"/>
      <c r="G64" s="169"/>
      <c r="H64" s="169">
        <f>'将来負担比率（分子）の構造'!K$43</f>
        <v>6445</v>
      </c>
      <c r="I64" s="169"/>
      <c r="J64" s="169"/>
      <c r="K64" s="169">
        <f>'将来負担比率（分子）の構造'!L$43</f>
        <v>5951</v>
      </c>
      <c r="L64" s="169"/>
      <c r="M64" s="169"/>
      <c r="N64" s="169">
        <f>'将来負担比率（分子）の構造'!M$43</f>
        <v>5672</v>
      </c>
      <c r="O64" s="169"/>
      <c r="P64" s="169"/>
    </row>
    <row r="65" spans="1:16" x14ac:dyDescent="0.15">
      <c r="A65" s="169" t="s">
        <v>32</v>
      </c>
      <c r="B65" s="169">
        <f>'将来負担比率（分子）の構造'!I$42</f>
        <v>271</v>
      </c>
      <c r="C65" s="169"/>
      <c r="D65" s="169"/>
      <c r="E65" s="169">
        <f>'将来負担比率（分子）の構造'!J$42</f>
        <v>136</v>
      </c>
      <c r="F65" s="169"/>
      <c r="G65" s="169"/>
      <c r="H65" s="169">
        <f>'将来負担比率（分子）の構造'!K$42</f>
        <v>3</v>
      </c>
      <c r="I65" s="169"/>
      <c r="J65" s="169"/>
      <c r="K65" s="169">
        <f>'将来負担比率（分子）の構造'!L$42</f>
        <v>1</v>
      </c>
      <c r="L65" s="169"/>
      <c r="M65" s="169"/>
      <c r="N65" s="169" t="str">
        <f>'将来負担比率（分子）の構造'!M$42</f>
        <v>-</v>
      </c>
      <c r="O65" s="169"/>
      <c r="P65" s="169"/>
    </row>
    <row r="66" spans="1:16" x14ac:dyDescent="0.15">
      <c r="A66" s="169" t="s">
        <v>31</v>
      </c>
      <c r="B66" s="169">
        <f>'将来負担比率（分子）の構造'!I$41</f>
        <v>34342</v>
      </c>
      <c r="C66" s="169"/>
      <c r="D66" s="169"/>
      <c r="E66" s="169">
        <f>'将来負担比率（分子）の構造'!J$41</f>
        <v>33446</v>
      </c>
      <c r="F66" s="169"/>
      <c r="G66" s="169"/>
      <c r="H66" s="169">
        <f>'将来負担比率（分子）の構造'!K$41</f>
        <v>32135</v>
      </c>
      <c r="I66" s="169"/>
      <c r="J66" s="169"/>
      <c r="K66" s="169">
        <f>'将来負担比率（分子）の構造'!L$41</f>
        <v>30277</v>
      </c>
      <c r="L66" s="169"/>
      <c r="M66" s="169"/>
      <c r="N66" s="169">
        <f>'将来負担比率（分子）の構造'!M$41</f>
        <v>28646</v>
      </c>
      <c r="O66" s="169"/>
      <c r="P66" s="169"/>
    </row>
    <row r="67" spans="1:16" x14ac:dyDescent="0.15">
      <c r="A67" s="169" t="s">
        <v>71</v>
      </c>
      <c r="B67" s="169" t="e">
        <f>NA()</f>
        <v>#N/A</v>
      </c>
      <c r="C67" s="169">
        <f>IF(ISNUMBER('将来負担比率（分子）の構造'!I$53), IF('将来負担比率（分子）の構造'!I$53 &lt; 0, 0, '将来負担比率（分子）の構造'!I$53), NA())</f>
        <v>469</v>
      </c>
      <c r="D67" s="169" t="e">
        <f>NA()</f>
        <v>#N/A</v>
      </c>
      <c r="E67" s="169" t="e">
        <f>NA()</f>
        <v>#N/A</v>
      </c>
      <c r="F67" s="169">
        <f>IF(ISNUMBER('将来負担比率（分子）の構造'!J$53), IF('将来負担比率（分子）の構造'!J$53 &lt; 0, 0, '将来負担比率（分子）の構造'!J$53), NA())</f>
        <v>2591</v>
      </c>
      <c r="G67" s="169" t="e">
        <f>NA()</f>
        <v>#N/A</v>
      </c>
      <c r="H67" s="169" t="e">
        <f>NA()</f>
        <v>#N/A</v>
      </c>
      <c r="I67" s="169">
        <f>IF(ISNUMBER('将来負担比率（分子）の構造'!K$53), IF('将来負担比率（分子）の構造'!K$53 &lt; 0, 0, '将来負担比率（分子）の構造'!K$53), NA())</f>
        <v>1755</v>
      </c>
      <c r="J67" s="169" t="e">
        <f>NA()</f>
        <v>#N/A</v>
      </c>
      <c r="K67" s="169" t="e">
        <f>NA()</f>
        <v>#N/A</v>
      </c>
      <c r="L67" s="169">
        <f>IF(ISNUMBER('将来負担比率（分子）の構造'!L$53), IF('将来負担比率（分子）の構造'!L$53 &lt; 0, 0, '将来負担比率（分子）の構造'!L$53), NA())</f>
        <v>807</v>
      </c>
      <c r="M67" s="169" t="e">
        <f>NA()</f>
        <v>#N/A</v>
      </c>
      <c r="N67" s="169" t="e">
        <f>NA()</f>
        <v>#N/A</v>
      </c>
      <c r="O67" s="169">
        <f>IF(ISNUMBER('将来負担比率（分子）の構造'!M$53), IF('将来負担比率（分子）の構造'!M$53 &lt; 0, 0, '将来負担比率（分子）の構造'!M$53), NA())</f>
        <v>154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6268</v>
      </c>
      <c r="C72" s="173">
        <f>基金残高に係る経年分析!G55</f>
        <v>6888</v>
      </c>
      <c r="D72" s="173">
        <f>基金残高に係る経年分析!H55</f>
        <v>7266</v>
      </c>
    </row>
    <row r="73" spans="1:16" x14ac:dyDescent="0.15">
      <c r="A73" s="172" t="s">
        <v>74</v>
      </c>
      <c r="B73" s="173">
        <f>基金残高に係る経年分析!F56</f>
        <v>1241</v>
      </c>
      <c r="C73" s="173">
        <f>基金残高に係る経年分析!G56</f>
        <v>1042</v>
      </c>
      <c r="D73" s="173">
        <f>基金残高に係る経年分析!H56</f>
        <v>906</v>
      </c>
    </row>
    <row r="74" spans="1:16" x14ac:dyDescent="0.15">
      <c r="A74" s="172" t="s">
        <v>75</v>
      </c>
      <c r="B74" s="173">
        <f>基金残高に係る経年分析!F57</f>
        <v>4247</v>
      </c>
      <c r="C74" s="173">
        <f>基金残高に係る経年分析!G57</f>
        <v>4032</v>
      </c>
      <c r="D74" s="173">
        <f>基金残高に係る経年分析!H57</f>
        <v>3867</v>
      </c>
    </row>
  </sheetData>
  <sheetProtection algorithmName="SHA-512" hashValue="uFhK3C89rUvZHnj583bSw1RXV0x2lofISyqKuHTYCTyVzuhRTE8/3liPBAV/UIXs2LhCGNZTTKZlY5tGJGhmSA==" saltValue="OnbO2R9pJxXYNS+lzeC6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6048408</v>
      </c>
      <c r="S5" s="600"/>
      <c r="T5" s="600"/>
      <c r="U5" s="600"/>
      <c r="V5" s="600"/>
      <c r="W5" s="600"/>
      <c r="X5" s="600"/>
      <c r="Y5" s="601"/>
      <c r="Z5" s="602">
        <v>21.2</v>
      </c>
      <c r="AA5" s="602"/>
      <c r="AB5" s="602"/>
      <c r="AC5" s="602"/>
      <c r="AD5" s="603">
        <v>6048408</v>
      </c>
      <c r="AE5" s="603"/>
      <c r="AF5" s="603"/>
      <c r="AG5" s="603"/>
      <c r="AH5" s="603"/>
      <c r="AI5" s="603"/>
      <c r="AJ5" s="603"/>
      <c r="AK5" s="603"/>
      <c r="AL5" s="604">
        <v>39.9</v>
      </c>
      <c r="AM5" s="605"/>
      <c r="AN5" s="605"/>
      <c r="AO5" s="606"/>
      <c r="AP5" s="596" t="s">
        <v>216</v>
      </c>
      <c r="AQ5" s="597"/>
      <c r="AR5" s="597"/>
      <c r="AS5" s="597"/>
      <c r="AT5" s="597"/>
      <c r="AU5" s="597"/>
      <c r="AV5" s="597"/>
      <c r="AW5" s="597"/>
      <c r="AX5" s="597"/>
      <c r="AY5" s="597"/>
      <c r="AZ5" s="597"/>
      <c r="BA5" s="597"/>
      <c r="BB5" s="597"/>
      <c r="BC5" s="597"/>
      <c r="BD5" s="597"/>
      <c r="BE5" s="597"/>
      <c r="BF5" s="598"/>
      <c r="BG5" s="610">
        <v>6038612</v>
      </c>
      <c r="BH5" s="611"/>
      <c r="BI5" s="611"/>
      <c r="BJ5" s="611"/>
      <c r="BK5" s="611"/>
      <c r="BL5" s="611"/>
      <c r="BM5" s="611"/>
      <c r="BN5" s="612"/>
      <c r="BO5" s="613">
        <v>99.8</v>
      </c>
      <c r="BP5" s="613"/>
      <c r="BQ5" s="613"/>
      <c r="BR5" s="613"/>
      <c r="BS5" s="614">
        <v>99385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315322</v>
      </c>
      <c r="S6" s="611"/>
      <c r="T6" s="611"/>
      <c r="U6" s="611"/>
      <c r="V6" s="611"/>
      <c r="W6" s="611"/>
      <c r="X6" s="611"/>
      <c r="Y6" s="612"/>
      <c r="Z6" s="613">
        <v>1.1000000000000001</v>
      </c>
      <c r="AA6" s="613"/>
      <c r="AB6" s="613"/>
      <c r="AC6" s="613"/>
      <c r="AD6" s="614">
        <v>315322</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6038612</v>
      </c>
      <c r="BH6" s="611"/>
      <c r="BI6" s="611"/>
      <c r="BJ6" s="611"/>
      <c r="BK6" s="611"/>
      <c r="BL6" s="611"/>
      <c r="BM6" s="611"/>
      <c r="BN6" s="612"/>
      <c r="BO6" s="613">
        <v>99.8</v>
      </c>
      <c r="BP6" s="613"/>
      <c r="BQ6" s="613"/>
      <c r="BR6" s="613"/>
      <c r="BS6" s="614">
        <v>99385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197095</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197094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1028</v>
      </c>
      <c r="S7" s="611"/>
      <c r="T7" s="611"/>
      <c r="U7" s="611"/>
      <c r="V7" s="611"/>
      <c r="W7" s="611"/>
      <c r="X7" s="611"/>
      <c r="Y7" s="612"/>
      <c r="Z7" s="613">
        <v>0</v>
      </c>
      <c r="AA7" s="613"/>
      <c r="AB7" s="613"/>
      <c r="AC7" s="613"/>
      <c r="AD7" s="614">
        <v>1028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2261943</v>
      </c>
      <c r="BH7" s="611"/>
      <c r="BI7" s="611"/>
      <c r="BJ7" s="611"/>
      <c r="BK7" s="611"/>
      <c r="BL7" s="611"/>
      <c r="BM7" s="611"/>
      <c r="BN7" s="612"/>
      <c r="BO7" s="613">
        <v>37.4</v>
      </c>
      <c r="BP7" s="613"/>
      <c r="BQ7" s="613"/>
      <c r="BR7" s="613"/>
      <c r="BS7" s="614">
        <v>99385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3220583</v>
      </c>
      <c r="CS7" s="611"/>
      <c r="CT7" s="611"/>
      <c r="CU7" s="611"/>
      <c r="CV7" s="611"/>
      <c r="CW7" s="611"/>
      <c r="CX7" s="611"/>
      <c r="CY7" s="612"/>
      <c r="CZ7" s="613">
        <v>11.6</v>
      </c>
      <c r="DA7" s="613"/>
      <c r="DB7" s="613"/>
      <c r="DC7" s="613"/>
      <c r="DD7" s="619">
        <v>26089</v>
      </c>
      <c r="DE7" s="611"/>
      <c r="DF7" s="611"/>
      <c r="DG7" s="611"/>
      <c r="DH7" s="611"/>
      <c r="DI7" s="611"/>
      <c r="DJ7" s="611"/>
      <c r="DK7" s="611"/>
      <c r="DL7" s="611"/>
      <c r="DM7" s="611"/>
      <c r="DN7" s="611"/>
      <c r="DO7" s="611"/>
      <c r="DP7" s="612"/>
      <c r="DQ7" s="619">
        <v>2296364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15623</v>
      </c>
      <c r="S8" s="611"/>
      <c r="T8" s="611"/>
      <c r="U8" s="611"/>
      <c r="V8" s="611"/>
      <c r="W8" s="611"/>
      <c r="X8" s="611"/>
      <c r="Y8" s="612"/>
      <c r="Z8" s="613">
        <v>0.1</v>
      </c>
      <c r="AA8" s="613"/>
      <c r="AB8" s="613"/>
      <c r="AC8" s="613"/>
      <c r="AD8" s="614">
        <v>15623</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73020</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11522559</v>
      </c>
      <c r="CS8" s="611"/>
      <c r="CT8" s="611"/>
      <c r="CU8" s="611"/>
      <c r="CV8" s="611"/>
      <c r="CW8" s="611"/>
      <c r="CX8" s="611"/>
      <c r="CY8" s="612"/>
      <c r="CZ8" s="613">
        <v>41.5</v>
      </c>
      <c r="DA8" s="613"/>
      <c r="DB8" s="613"/>
      <c r="DC8" s="613"/>
      <c r="DD8" s="619">
        <v>442147</v>
      </c>
      <c r="DE8" s="611"/>
      <c r="DF8" s="611"/>
      <c r="DG8" s="611"/>
      <c r="DH8" s="611"/>
      <c r="DI8" s="611"/>
      <c r="DJ8" s="611"/>
      <c r="DK8" s="611"/>
      <c r="DL8" s="611"/>
      <c r="DM8" s="611"/>
      <c r="DN8" s="611"/>
      <c r="DO8" s="611"/>
      <c r="DP8" s="612"/>
      <c r="DQ8" s="619">
        <v>5894926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16028</v>
      </c>
      <c r="S9" s="611"/>
      <c r="T9" s="611"/>
      <c r="U9" s="611"/>
      <c r="V9" s="611"/>
      <c r="W9" s="611"/>
      <c r="X9" s="611"/>
      <c r="Y9" s="612"/>
      <c r="Z9" s="613">
        <v>0.1</v>
      </c>
      <c r="AA9" s="613"/>
      <c r="AB9" s="613"/>
      <c r="AC9" s="613"/>
      <c r="AD9" s="614">
        <v>16028</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1665510</v>
      </c>
      <c r="BH9" s="611"/>
      <c r="BI9" s="611"/>
      <c r="BJ9" s="611"/>
      <c r="BK9" s="611"/>
      <c r="BL9" s="611"/>
      <c r="BM9" s="611"/>
      <c r="BN9" s="612"/>
      <c r="BO9" s="613">
        <v>27.5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1435753</v>
      </c>
      <c r="CS9" s="611"/>
      <c r="CT9" s="611"/>
      <c r="CU9" s="611"/>
      <c r="CV9" s="611"/>
      <c r="CW9" s="611"/>
      <c r="CX9" s="611"/>
      <c r="CY9" s="612"/>
      <c r="CZ9" s="613">
        <v>5.2</v>
      </c>
      <c r="DA9" s="613"/>
      <c r="DB9" s="613"/>
      <c r="DC9" s="613"/>
      <c r="DD9" s="619">
        <v>6934</v>
      </c>
      <c r="DE9" s="611"/>
      <c r="DF9" s="611"/>
      <c r="DG9" s="611"/>
      <c r="DH9" s="611"/>
      <c r="DI9" s="611"/>
      <c r="DJ9" s="611"/>
      <c r="DK9" s="611"/>
      <c r="DL9" s="611"/>
      <c r="DM9" s="611"/>
      <c r="DN9" s="611"/>
      <c r="DO9" s="611"/>
      <c r="DP9" s="612"/>
      <c r="DQ9" s="619">
        <v>1208528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164102</v>
      </c>
      <c r="BH10" s="611"/>
      <c r="BI10" s="611"/>
      <c r="BJ10" s="611"/>
      <c r="BK10" s="611"/>
      <c r="BL10" s="611"/>
      <c r="BM10" s="611"/>
      <c r="BN10" s="612"/>
      <c r="BO10" s="613">
        <v>2.7</v>
      </c>
      <c r="BP10" s="613"/>
      <c r="BQ10" s="613"/>
      <c r="BR10" s="613"/>
      <c r="BS10" s="614">
        <v>28012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1199786</v>
      </c>
      <c r="S11" s="611"/>
      <c r="T11" s="611"/>
      <c r="U11" s="611"/>
      <c r="V11" s="611"/>
      <c r="W11" s="611"/>
      <c r="X11" s="611"/>
      <c r="Y11" s="612"/>
      <c r="Z11" s="615">
        <v>4.2</v>
      </c>
      <c r="AA11" s="616"/>
      <c r="AB11" s="616"/>
      <c r="AC11" s="622"/>
      <c r="AD11" s="619">
        <v>1199786</v>
      </c>
      <c r="AE11" s="611"/>
      <c r="AF11" s="611"/>
      <c r="AG11" s="611"/>
      <c r="AH11" s="611"/>
      <c r="AI11" s="611"/>
      <c r="AJ11" s="611"/>
      <c r="AK11" s="612"/>
      <c r="AL11" s="615">
        <v>7.9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359311</v>
      </c>
      <c r="BH11" s="611"/>
      <c r="BI11" s="611"/>
      <c r="BJ11" s="611"/>
      <c r="BK11" s="611"/>
      <c r="BL11" s="611"/>
      <c r="BM11" s="611"/>
      <c r="BN11" s="612"/>
      <c r="BO11" s="613">
        <v>5.9</v>
      </c>
      <c r="BP11" s="613"/>
      <c r="BQ11" s="613"/>
      <c r="BR11" s="613"/>
      <c r="BS11" s="614">
        <v>71373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1953439</v>
      </c>
      <c r="CS11" s="611"/>
      <c r="CT11" s="611"/>
      <c r="CU11" s="611"/>
      <c r="CV11" s="611"/>
      <c r="CW11" s="611"/>
      <c r="CX11" s="611"/>
      <c r="CY11" s="612"/>
      <c r="CZ11" s="613">
        <v>7</v>
      </c>
      <c r="DA11" s="613"/>
      <c r="DB11" s="613"/>
      <c r="DC11" s="613"/>
      <c r="DD11" s="619">
        <v>334136</v>
      </c>
      <c r="DE11" s="611"/>
      <c r="DF11" s="611"/>
      <c r="DG11" s="611"/>
      <c r="DH11" s="611"/>
      <c r="DI11" s="611"/>
      <c r="DJ11" s="611"/>
      <c r="DK11" s="611"/>
      <c r="DL11" s="611"/>
      <c r="DM11" s="611"/>
      <c r="DN11" s="611"/>
      <c r="DO11" s="611"/>
      <c r="DP11" s="612"/>
      <c r="DQ11" s="619">
        <v>1003697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32549</v>
      </c>
      <c r="S12" s="611"/>
      <c r="T12" s="611"/>
      <c r="U12" s="611"/>
      <c r="V12" s="611"/>
      <c r="W12" s="611"/>
      <c r="X12" s="611"/>
      <c r="Y12" s="612"/>
      <c r="Z12" s="613">
        <v>0.1</v>
      </c>
      <c r="AA12" s="613"/>
      <c r="AB12" s="613"/>
      <c r="AC12" s="613"/>
      <c r="AD12" s="614">
        <v>32549</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3151918</v>
      </c>
      <c r="BH12" s="611"/>
      <c r="BI12" s="611"/>
      <c r="BJ12" s="611"/>
      <c r="BK12" s="611"/>
      <c r="BL12" s="611"/>
      <c r="BM12" s="611"/>
      <c r="BN12" s="612"/>
      <c r="BO12" s="613">
        <v>52.1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439704</v>
      </c>
      <c r="CS12" s="611"/>
      <c r="CT12" s="611"/>
      <c r="CU12" s="611"/>
      <c r="CV12" s="611"/>
      <c r="CW12" s="611"/>
      <c r="CX12" s="611"/>
      <c r="CY12" s="612"/>
      <c r="CZ12" s="613">
        <v>1.6</v>
      </c>
      <c r="DA12" s="613"/>
      <c r="DB12" s="613"/>
      <c r="DC12" s="613"/>
      <c r="DD12" s="619">
        <v>129278</v>
      </c>
      <c r="DE12" s="611"/>
      <c r="DF12" s="611"/>
      <c r="DG12" s="611"/>
      <c r="DH12" s="611"/>
      <c r="DI12" s="611"/>
      <c r="DJ12" s="611"/>
      <c r="DK12" s="611"/>
      <c r="DL12" s="611"/>
      <c r="DM12" s="611"/>
      <c r="DN12" s="611"/>
      <c r="DO12" s="611"/>
      <c r="DP12" s="612"/>
      <c r="DQ12" s="619">
        <v>265520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3043591</v>
      </c>
      <c r="BH13" s="611"/>
      <c r="BI13" s="611"/>
      <c r="BJ13" s="611"/>
      <c r="BK13" s="611"/>
      <c r="BL13" s="611"/>
      <c r="BM13" s="611"/>
      <c r="BN13" s="612"/>
      <c r="BO13" s="613">
        <v>50.3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2053301</v>
      </c>
      <c r="CS13" s="611"/>
      <c r="CT13" s="611"/>
      <c r="CU13" s="611"/>
      <c r="CV13" s="611"/>
      <c r="CW13" s="611"/>
      <c r="CX13" s="611"/>
      <c r="CY13" s="612"/>
      <c r="CZ13" s="613">
        <v>7.4</v>
      </c>
      <c r="DA13" s="613"/>
      <c r="DB13" s="613"/>
      <c r="DC13" s="613"/>
      <c r="DD13" s="619">
        <v>1058920</v>
      </c>
      <c r="DE13" s="611"/>
      <c r="DF13" s="611"/>
      <c r="DG13" s="611"/>
      <c r="DH13" s="611"/>
      <c r="DI13" s="611"/>
      <c r="DJ13" s="611"/>
      <c r="DK13" s="611"/>
      <c r="DL13" s="611"/>
      <c r="DM13" s="611"/>
      <c r="DN13" s="611"/>
      <c r="DO13" s="611"/>
      <c r="DP13" s="612"/>
      <c r="DQ13" s="619">
        <v>1128638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1717</v>
      </c>
      <c r="S14" s="611"/>
      <c r="T14" s="611"/>
      <c r="U14" s="611"/>
      <c r="V14" s="611"/>
      <c r="W14" s="611"/>
      <c r="X14" s="611"/>
      <c r="Y14" s="612"/>
      <c r="Z14" s="613">
        <v>0</v>
      </c>
      <c r="AA14" s="613"/>
      <c r="AB14" s="613"/>
      <c r="AC14" s="613"/>
      <c r="AD14" s="614">
        <v>1717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222752</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913821</v>
      </c>
      <c r="CS14" s="611"/>
      <c r="CT14" s="611"/>
      <c r="CU14" s="611"/>
      <c r="CV14" s="611"/>
      <c r="CW14" s="611"/>
      <c r="CX14" s="611"/>
      <c r="CY14" s="612"/>
      <c r="CZ14" s="613">
        <v>3.3</v>
      </c>
      <c r="DA14" s="613"/>
      <c r="DB14" s="613"/>
      <c r="DC14" s="613"/>
      <c r="DD14" s="619">
        <v>153685</v>
      </c>
      <c r="DE14" s="611"/>
      <c r="DF14" s="611"/>
      <c r="DG14" s="611"/>
      <c r="DH14" s="611"/>
      <c r="DI14" s="611"/>
      <c r="DJ14" s="611"/>
      <c r="DK14" s="611"/>
      <c r="DL14" s="611"/>
      <c r="DM14" s="611"/>
      <c r="DN14" s="611"/>
      <c r="DO14" s="611"/>
      <c r="DP14" s="612"/>
      <c r="DQ14" s="619">
        <v>733170</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401999</v>
      </c>
      <c r="BH15" s="611"/>
      <c r="BI15" s="611"/>
      <c r="BJ15" s="611"/>
      <c r="BK15" s="611"/>
      <c r="BL15" s="611"/>
      <c r="BM15" s="611"/>
      <c r="BN15" s="612"/>
      <c r="BO15" s="613">
        <v>6.6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2638838</v>
      </c>
      <c r="CS15" s="611"/>
      <c r="CT15" s="611"/>
      <c r="CU15" s="611"/>
      <c r="CV15" s="611"/>
      <c r="CW15" s="611"/>
      <c r="CX15" s="611"/>
      <c r="CY15" s="612"/>
      <c r="CZ15" s="613">
        <v>9.5</v>
      </c>
      <c r="DA15" s="613"/>
      <c r="DB15" s="613"/>
      <c r="DC15" s="613"/>
      <c r="DD15" s="619">
        <v>553668</v>
      </c>
      <c r="DE15" s="611"/>
      <c r="DF15" s="611"/>
      <c r="DG15" s="611"/>
      <c r="DH15" s="611"/>
      <c r="DI15" s="611"/>
      <c r="DJ15" s="611"/>
      <c r="DK15" s="611"/>
      <c r="DL15" s="611"/>
      <c r="DM15" s="611"/>
      <c r="DN15" s="611"/>
      <c r="DO15" s="611"/>
      <c r="DP15" s="612"/>
      <c r="DQ15" s="619">
        <v>1847993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28590</v>
      </c>
      <c r="S16" s="611"/>
      <c r="T16" s="611"/>
      <c r="U16" s="611"/>
      <c r="V16" s="611"/>
      <c r="W16" s="611"/>
      <c r="X16" s="611"/>
      <c r="Y16" s="612"/>
      <c r="Z16" s="613">
        <v>0.1</v>
      </c>
      <c r="AA16" s="613"/>
      <c r="AB16" s="613"/>
      <c r="AC16" s="613"/>
      <c r="AD16" s="614">
        <v>28590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91871</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19499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106978</v>
      </c>
      <c r="S17" s="611"/>
      <c r="T17" s="611"/>
      <c r="U17" s="611"/>
      <c r="V17" s="611"/>
      <c r="W17" s="611"/>
      <c r="X17" s="611"/>
      <c r="Y17" s="612"/>
      <c r="Z17" s="613">
        <v>0.4</v>
      </c>
      <c r="AA17" s="613"/>
      <c r="AB17" s="613"/>
      <c r="AC17" s="613"/>
      <c r="AD17" s="614">
        <v>106978</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3278859</v>
      </c>
      <c r="CS17" s="611"/>
      <c r="CT17" s="611"/>
      <c r="CU17" s="611"/>
      <c r="CV17" s="611"/>
      <c r="CW17" s="611"/>
      <c r="CX17" s="611"/>
      <c r="CY17" s="612"/>
      <c r="CZ17" s="613">
        <v>11.8</v>
      </c>
      <c r="DA17" s="613"/>
      <c r="DB17" s="613"/>
      <c r="DC17" s="613"/>
      <c r="DD17" s="619" t="s">
        <v>122</v>
      </c>
      <c r="DE17" s="611"/>
      <c r="DF17" s="611"/>
      <c r="DG17" s="611"/>
      <c r="DH17" s="611"/>
      <c r="DI17" s="611"/>
      <c r="DJ17" s="611"/>
      <c r="DK17" s="611"/>
      <c r="DL17" s="611"/>
      <c r="DM17" s="611"/>
      <c r="DN17" s="611"/>
      <c r="DO17" s="611"/>
      <c r="DP17" s="612"/>
      <c r="DQ17" s="619">
        <v>3179470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44278</v>
      </c>
      <c r="S18" s="611"/>
      <c r="T18" s="611"/>
      <c r="U18" s="611"/>
      <c r="V18" s="611"/>
      <c r="W18" s="611"/>
      <c r="X18" s="611"/>
      <c r="Y18" s="612"/>
      <c r="Z18" s="613">
        <v>0.2</v>
      </c>
      <c r="AA18" s="613"/>
      <c r="AB18" s="613"/>
      <c r="AC18" s="613"/>
      <c r="AD18" s="614">
        <v>44278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41861</v>
      </c>
      <c r="S19" s="611"/>
      <c r="T19" s="611"/>
      <c r="U19" s="611"/>
      <c r="V19" s="611"/>
      <c r="W19" s="611"/>
      <c r="X19" s="611"/>
      <c r="Y19" s="612"/>
      <c r="Z19" s="613">
        <v>0.1</v>
      </c>
      <c r="AA19" s="613"/>
      <c r="AB19" s="613"/>
      <c r="AC19" s="613"/>
      <c r="AD19" s="614">
        <v>41861</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9796</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2417</v>
      </c>
      <c r="S20" s="611"/>
      <c r="T20" s="611"/>
      <c r="U20" s="611"/>
      <c r="V20" s="611"/>
      <c r="W20" s="611"/>
      <c r="X20" s="611"/>
      <c r="Y20" s="612"/>
      <c r="Z20" s="613">
        <v>0</v>
      </c>
      <c r="AA20" s="613"/>
      <c r="AB20" s="613"/>
      <c r="AC20" s="613"/>
      <c r="AD20" s="614">
        <v>2417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9796</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27745823</v>
      </c>
      <c r="CS20" s="611"/>
      <c r="CT20" s="611"/>
      <c r="CU20" s="611"/>
      <c r="CV20" s="611"/>
      <c r="CW20" s="611"/>
      <c r="CX20" s="611"/>
      <c r="CY20" s="612"/>
      <c r="CZ20" s="613">
        <v>100</v>
      </c>
      <c r="DA20" s="613"/>
      <c r="DB20" s="613"/>
      <c r="DC20" s="613"/>
      <c r="DD20" s="619">
        <v>2704857</v>
      </c>
      <c r="DE20" s="611"/>
      <c r="DF20" s="611"/>
      <c r="DG20" s="611"/>
      <c r="DH20" s="611"/>
      <c r="DI20" s="611"/>
      <c r="DJ20" s="611"/>
      <c r="DK20" s="611"/>
      <c r="DL20" s="611"/>
      <c r="DM20" s="611"/>
      <c r="DN20" s="611"/>
      <c r="DO20" s="611"/>
      <c r="DP20" s="612"/>
      <c r="DQ20" s="619">
        <v>17774899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8534756</v>
      </c>
      <c r="S21" s="611"/>
      <c r="T21" s="611"/>
      <c r="U21" s="611"/>
      <c r="V21" s="611"/>
      <c r="W21" s="611"/>
      <c r="X21" s="611"/>
      <c r="Y21" s="612"/>
      <c r="Z21" s="613">
        <v>29.9</v>
      </c>
      <c r="AA21" s="613"/>
      <c r="AB21" s="613"/>
      <c r="AC21" s="613"/>
      <c r="AD21" s="614">
        <v>7350509</v>
      </c>
      <c r="AE21" s="614"/>
      <c r="AF21" s="614"/>
      <c r="AG21" s="614"/>
      <c r="AH21" s="614"/>
      <c r="AI21" s="614"/>
      <c r="AJ21" s="614"/>
      <c r="AK21" s="614"/>
      <c r="AL21" s="615">
        <v>48.5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9796</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7350509</v>
      </c>
      <c r="S22" s="611"/>
      <c r="T22" s="611"/>
      <c r="U22" s="611"/>
      <c r="V22" s="611"/>
      <c r="W22" s="611"/>
      <c r="X22" s="611"/>
      <c r="Y22" s="612"/>
      <c r="Z22" s="613">
        <v>25.8</v>
      </c>
      <c r="AA22" s="613"/>
      <c r="AB22" s="613"/>
      <c r="AC22" s="613"/>
      <c r="AD22" s="614">
        <v>7350509</v>
      </c>
      <c r="AE22" s="614"/>
      <c r="AF22" s="614"/>
      <c r="AG22" s="614"/>
      <c r="AH22" s="614"/>
      <c r="AI22" s="614"/>
      <c r="AJ22" s="614"/>
      <c r="AK22" s="614"/>
      <c r="AL22" s="615">
        <v>48.5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1184247</v>
      </c>
      <c r="S23" s="611"/>
      <c r="T23" s="611"/>
      <c r="U23" s="611"/>
      <c r="V23" s="611"/>
      <c r="W23" s="611"/>
      <c r="X23" s="611"/>
      <c r="Y23" s="612"/>
      <c r="Z23" s="613">
        <v>4.2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14214249</v>
      </c>
      <c r="CS24" s="600"/>
      <c r="CT24" s="600"/>
      <c r="CU24" s="600"/>
      <c r="CV24" s="600"/>
      <c r="CW24" s="600"/>
      <c r="CX24" s="600"/>
      <c r="CY24" s="601"/>
      <c r="CZ24" s="604">
        <v>51.2</v>
      </c>
      <c r="DA24" s="605"/>
      <c r="DB24" s="605"/>
      <c r="DC24" s="621"/>
      <c r="DD24" s="645">
        <v>9121126</v>
      </c>
      <c r="DE24" s="600"/>
      <c r="DF24" s="600"/>
      <c r="DG24" s="600"/>
      <c r="DH24" s="600"/>
      <c r="DI24" s="600"/>
      <c r="DJ24" s="600"/>
      <c r="DK24" s="601"/>
      <c r="DL24" s="645">
        <v>8407493</v>
      </c>
      <c r="DM24" s="600"/>
      <c r="DN24" s="600"/>
      <c r="DO24" s="600"/>
      <c r="DP24" s="600"/>
      <c r="DQ24" s="600"/>
      <c r="DR24" s="600"/>
      <c r="DS24" s="600"/>
      <c r="DT24" s="600"/>
      <c r="DU24" s="600"/>
      <c r="DV24" s="601"/>
      <c r="DW24" s="604">
        <v>55.1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16345063</v>
      </c>
      <c r="S25" s="611"/>
      <c r="T25" s="611"/>
      <c r="U25" s="611"/>
      <c r="V25" s="611"/>
      <c r="W25" s="611"/>
      <c r="X25" s="611"/>
      <c r="Y25" s="612"/>
      <c r="Z25" s="613">
        <v>57.3</v>
      </c>
      <c r="AA25" s="613"/>
      <c r="AB25" s="613"/>
      <c r="AC25" s="613"/>
      <c r="AD25" s="614">
        <v>15160816</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3622632</v>
      </c>
      <c r="CS25" s="642"/>
      <c r="CT25" s="642"/>
      <c r="CU25" s="642"/>
      <c r="CV25" s="642"/>
      <c r="CW25" s="642"/>
      <c r="CX25" s="642"/>
      <c r="CY25" s="643"/>
      <c r="CZ25" s="615">
        <v>13.1</v>
      </c>
      <c r="DA25" s="640"/>
      <c r="DB25" s="640"/>
      <c r="DC25" s="644"/>
      <c r="DD25" s="619">
        <v>3274766</v>
      </c>
      <c r="DE25" s="642"/>
      <c r="DF25" s="642"/>
      <c r="DG25" s="642"/>
      <c r="DH25" s="642"/>
      <c r="DI25" s="642"/>
      <c r="DJ25" s="642"/>
      <c r="DK25" s="643"/>
      <c r="DL25" s="619">
        <v>3178693</v>
      </c>
      <c r="DM25" s="642"/>
      <c r="DN25" s="642"/>
      <c r="DO25" s="642"/>
      <c r="DP25" s="642"/>
      <c r="DQ25" s="642"/>
      <c r="DR25" s="642"/>
      <c r="DS25" s="642"/>
      <c r="DT25" s="642"/>
      <c r="DU25" s="642"/>
      <c r="DV25" s="643"/>
      <c r="DW25" s="615">
        <v>20.8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4220</v>
      </c>
      <c r="S26" s="611"/>
      <c r="T26" s="611"/>
      <c r="U26" s="611"/>
      <c r="V26" s="611"/>
      <c r="W26" s="611"/>
      <c r="X26" s="611"/>
      <c r="Y26" s="612"/>
      <c r="Z26" s="613">
        <v>0</v>
      </c>
      <c r="AA26" s="613"/>
      <c r="AB26" s="613"/>
      <c r="AC26" s="613"/>
      <c r="AD26" s="614">
        <v>4220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2161458</v>
      </c>
      <c r="CS26" s="611"/>
      <c r="CT26" s="611"/>
      <c r="CU26" s="611"/>
      <c r="CV26" s="611"/>
      <c r="CW26" s="611"/>
      <c r="CX26" s="611"/>
      <c r="CY26" s="612"/>
      <c r="CZ26" s="615">
        <v>7.8</v>
      </c>
      <c r="DA26" s="640"/>
      <c r="DB26" s="640"/>
      <c r="DC26" s="644"/>
      <c r="DD26" s="619">
        <v>2006836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159237</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6048408</v>
      </c>
      <c r="BH27" s="611"/>
      <c r="BI27" s="611"/>
      <c r="BJ27" s="611"/>
      <c r="BK27" s="611"/>
      <c r="BL27" s="611"/>
      <c r="BM27" s="611"/>
      <c r="BN27" s="612"/>
      <c r="BO27" s="613">
        <v>100</v>
      </c>
      <c r="BP27" s="613"/>
      <c r="BQ27" s="613"/>
      <c r="BR27" s="613"/>
      <c r="BS27" s="614">
        <v>99385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7312758</v>
      </c>
      <c r="CS27" s="642"/>
      <c r="CT27" s="642"/>
      <c r="CU27" s="642"/>
      <c r="CV27" s="642"/>
      <c r="CW27" s="642"/>
      <c r="CX27" s="642"/>
      <c r="CY27" s="643"/>
      <c r="CZ27" s="615">
        <v>26.4</v>
      </c>
      <c r="DA27" s="640"/>
      <c r="DB27" s="640"/>
      <c r="DC27" s="644"/>
      <c r="DD27" s="619">
        <v>2666890</v>
      </c>
      <c r="DE27" s="642"/>
      <c r="DF27" s="642"/>
      <c r="DG27" s="642"/>
      <c r="DH27" s="642"/>
      <c r="DI27" s="642"/>
      <c r="DJ27" s="642"/>
      <c r="DK27" s="643"/>
      <c r="DL27" s="619">
        <v>2049330</v>
      </c>
      <c r="DM27" s="642"/>
      <c r="DN27" s="642"/>
      <c r="DO27" s="642"/>
      <c r="DP27" s="642"/>
      <c r="DQ27" s="642"/>
      <c r="DR27" s="642"/>
      <c r="DS27" s="642"/>
      <c r="DT27" s="642"/>
      <c r="DU27" s="642"/>
      <c r="DV27" s="643"/>
      <c r="DW27" s="615">
        <v>13.4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295887</v>
      </c>
      <c r="S28" s="611"/>
      <c r="T28" s="611"/>
      <c r="U28" s="611"/>
      <c r="V28" s="611"/>
      <c r="W28" s="611"/>
      <c r="X28" s="611"/>
      <c r="Y28" s="612"/>
      <c r="Z28" s="613">
        <v>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3278859</v>
      </c>
      <c r="CS28" s="611"/>
      <c r="CT28" s="611"/>
      <c r="CU28" s="611"/>
      <c r="CV28" s="611"/>
      <c r="CW28" s="611"/>
      <c r="CX28" s="611"/>
      <c r="CY28" s="612"/>
      <c r="CZ28" s="615">
        <v>11.8</v>
      </c>
      <c r="DA28" s="640"/>
      <c r="DB28" s="640"/>
      <c r="DC28" s="644"/>
      <c r="DD28" s="619">
        <v>3179470</v>
      </c>
      <c r="DE28" s="611"/>
      <c r="DF28" s="611"/>
      <c r="DG28" s="611"/>
      <c r="DH28" s="611"/>
      <c r="DI28" s="611"/>
      <c r="DJ28" s="611"/>
      <c r="DK28" s="612"/>
      <c r="DL28" s="619">
        <v>3179470</v>
      </c>
      <c r="DM28" s="611"/>
      <c r="DN28" s="611"/>
      <c r="DO28" s="611"/>
      <c r="DP28" s="611"/>
      <c r="DQ28" s="611"/>
      <c r="DR28" s="611"/>
      <c r="DS28" s="611"/>
      <c r="DT28" s="611"/>
      <c r="DU28" s="611"/>
      <c r="DV28" s="612"/>
      <c r="DW28" s="615">
        <v>20.8</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65974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3278853</v>
      </c>
      <c r="CS29" s="642"/>
      <c r="CT29" s="642"/>
      <c r="CU29" s="642"/>
      <c r="CV29" s="642"/>
      <c r="CW29" s="642"/>
      <c r="CX29" s="642"/>
      <c r="CY29" s="643"/>
      <c r="CZ29" s="615">
        <v>11.8</v>
      </c>
      <c r="DA29" s="640"/>
      <c r="DB29" s="640"/>
      <c r="DC29" s="644"/>
      <c r="DD29" s="619">
        <v>3179464</v>
      </c>
      <c r="DE29" s="642"/>
      <c r="DF29" s="642"/>
      <c r="DG29" s="642"/>
      <c r="DH29" s="642"/>
      <c r="DI29" s="642"/>
      <c r="DJ29" s="642"/>
      <c r="DK29" s="643"/>
      <c r="DL29" s="619">
        <v>3179464</v>
      </c>
      <c r="DM29" s="642"/>
      <c r="DN29" s="642"/>
      <c r="DO29" s="642"/>
      <c r="DP29" s="642"/>
      <c r="DQ29" s="642"/>
      <c r="DR29" s="642"/>
      <c r="DS29" s="642"/>
      <c r="DT29" s="642"/>
      <c r="DU29" s="642"/>
      <c r="DV29" s="643"/>
      <c r="DW29" s="615">
        <v>20.8</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5080473</v>
      </c>
      <c r="S30" s="611"/>
      <c r="T30" s="611"/>
      <c r="U30" s="611"/>
      <c r="V30" s="611"/>
      <c r="W30" s="611"/>
      <c r="X30" s="611"/>
      <c r="Y30" s="612"/>
      <c r="Z30" s="613">
        <v>17.8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3181799</v>
      </c>
      <c r="CS30" s="611"/>
      <c r="CT30" s="611"/>
      <c r="CU30" s="611"/>
      <c r="CV30" s="611"/>
      <c r="CW30" s="611"/>
      <c r="CX30" s="611"/>
      <c r="CY30" s="612"/>
      <c r="CZ30" s="615">
        <v>11.5</v>
      </c>
      <c r="DA30" s="640"/>
      <c r="DB30" s="640"/>
      <c r="DC30" s="644"/>
      <c r="DD30" s="619">
        <v>3090247</v>
      </c>
      <c r="DE30" s="611"/>
      <c r="DF30" s="611"/>
      <c r="DG30" s="611"/>
      <c r="DH30" s="611"/>
      <c r="DI30" s="611"/>
      <c r="DJ30" s="611"/>
      <c r="DK30" s="612"/>
      <c r="DL30" s="619">
        <v>3090247</v>
      </c>
      <c r="DM30" s="611"/>
      <c r="DN30" s="611"/>
      <c r="DO30" s="611"/>
      <c r="DP30" s="611"/>
      <c r="DQ30" s="611"/>
      <c r="DR30" s="611"/>
      <c r="DS30" s="611"/>
      <c r="DT30" s="611"/>
      <c r="DU30" s="611"/>
      <c r="DV30" s="612"/>
      <c r="DW30" s="615">
        <v>20.3</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95.8</v>
      </c>
      <c r="BN31" s="654"/>
      <c r="BO31" s="654"/>
      <c r="BP31" s="654"/>
      <c r="BQ31" s="655"/>
      <c r="BR31" s="666">
        <v>99.3</v>
      </c>
      <c r="BS31" s="654"/>
      <c r="BT31" s="654"/>
      <c r="BU31" s="654"/>
      <c r="BV31" s="654"/>
      <c r="BW31" s="654"/>
      <c r="BX31" s="605">
        <v>95.7</v>
      </c>
      <c r="BY31" s="654"/>
      <c r="BZ31" s="654"/>
      <c r="CA31" s="654"/>
      <c r="CB31" s="655"/>
      <c r="CD31" s="648"/>
      <c r="CE31" s="649"/>
      <c r="CF31" s="607" t="s">
        <v>300</v>
      </c>
      <c r="CG31" s="608"/>
      <c r="CH31" s="608"/>
      <c r="CI31" s="608"/>
      <c r="CJ31" s="608"/>
      <c r="CK31" s="608"/>
      <c r="CL31" s="608"/>
      <c r="CM31" s="608"/>
      <c r="CN31" s="608"/>
      <c r="CO31" s="608"/>
      <c r="CP31" s="608"/>
      <c r="CQ31" s="609"/>
      <c r="CR31" s="610">
        <v>97054</v>
      </c>
      <c r="CS31" s="642"/>
      <c r="CT31" s="642"/>
      <c r="CU31" s="642"/>
      <c r="CV31" s="642"/>
      <c r="CW31" s="642"/>
      <c r="CX31" s="642"/>
      <c r="CY31" s="643"/>
      <c r="CZ31" s="615">
        <v>0.3</v>
      </c>
      <c r="DA31" s="640"/>
      <c r="DB31" s="640"/>
      <c r="DC31" s="644"/>
      <c r="DD31" s="619">
        <v>89217</v>
      </c>
      <c r="DE31" s="642"/>
      <c r="DF31" s="642"/>
      <c r="DG31" s="642"/>
      <c r="DH31" s="642"/>
      <c r="DI31" s="642"/>
      <c r="DJ31" s="642"/>
      <c r="DK31" s="643"/>
      <c r="DL31" s="619">
        <v>89217</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2817185</v>
      </c>
      <c r="S32" s="611"/>
      <c r="T32" s="611"/>
      <c r="U32" s="611"/>
      <c r="V32" s="611"/>
      <c r="W32" s="611"/>
      <c r="X32" s="611"/>
      <c r="Y32" s="612"/>
      <c r="Z32" s="613">
        <v>9.9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v>
      </c>
      <c r="BH32" s="642"/>
      <c r="BI32" s="642"/>
      <c r="BJ32" s="642"/>
      <c r="BK32" s="642"/>
      <c r="BL32" s="642"/>
      <c r="BM32" s="616">
        <v>95.9</v>
      </c>
      <c r="BN32" s="642"/>
      <c r="BO32" s="642"/>
      <c r="BP32" s="642"/>
      <c r="BQ32" s="665"/>
      <c r="BR32" s="667">
        <v>99.3</v>
      </c>
      <c r="BS32" s="642"/>
      <c r="BT32" s="642"/>
      <c r="BU32" s="642"/>
      <c r="BV32" s="642"/>
      <c r="BW32" s="642"/>
      <c r="BX32" s="616">
        <v>96.3</v>
      </c>
      <c r="BY32" s="642"/>
      <c r="BZ32" s="642"/>
      <c r="CA32" s="642"/>
      <c r="CB32" s="665"/>
      <c r="CD32" s="650"/>
      <c r="CE32" s="651"/>
      <c r="CF32" s="607" t="s">
        <v>304</v>
      </c>
      <c r="CG32" s="608"/>
      <c r="CH32" s="608"/>
      <c r="CI32" s="608"/>
      <c r="CJ32" s="608"/>
      <c r="CK32" s="608"/>
      <c r="CL32" s="608"/>
      <c r="CM32" s="608"/>
      <c r="CN32" s="608"/>
      <c r="CO32" s="608"/>
      <c r="CP32" s="608"/>
      <c r="CQ32" s="609"/>
      <c r="CR32" s="610">
        <v>6</v>
      </c>
      <c r="CS32" s="611"/>
      <c r="CT32" s="611"/>
      <c r="CU32" s="611"/>
      <c r="CV32" s="611"/>
      <c r="CW32" s="611"/>
      <c r="CX32" s="611"/>
      <c r="CY32" s="612"/>
      <c r="CZ32" s="615">
        <v>0</v>
      </c>
      <c r="DA32" s="640"/>
      <c r="DB32" s="640"/>
      <c r="DC32" s="644"/>
      <c r="DD32" s="619">
        <v>6</v>
      </c>
      <c r="DE32" s="611"/>
      <c r="DF32" s="611"/>
      <c r="DG32" s="611"/>
      <c r="DH32" s="611"/>
      <c r="DI32" s="611"/>
      <c r="DJ32" s="611"/>
      <c r="DK32" s="612"/>
      <c r="DL32" s="619">
        <v>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50305</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99.4</v>
      </c>
      <c r="BH33" s="669"/>
      <c r="BI33" s="669"/>
      <c r="BJ33" s="669"/>
      <c r="BK33" s="669"/>
      <c r="BL33" s="669"/>
      <c r="BM33" s="670">
        <v>95.1</v>
      </c>
      <c r="BN33" s="669"/>
      <c r="BO33" s="669"/>
      <c r="BP33" s="669"/>
      <c r="BQ33" s="671"/>
      <c r="BR33" s="668">
        <v>99.3</v>
      </c>
      <c r="BS33" s="669"/>
      <c r="BT33" s="669"/>
      <c r="BU33" s="669"/>
      <c r="BV33" s="669"/>
      <c r="BW33" s="669"/>
      <c r="BX33" s="670">
        <v>94.6</v>
      </c>
      <c r="BY33" s="669"/>
      <c r="BZ33" s="669"/>
      <c r="CA33" s="669"/>
      <c r="CB33" s="671"/>
      <c r="CD33" s="607" t="s">
        <v>307</v>
      </c>
      <c r="CE33" s="608"/>
      <c r="CF33" s="608"/>
      <c r="CG33" s="608"/>
      <c r="CH33" s="608"/>
      <c r="CI33" s="608"/>
      <c r="CJ33" s="608"/>
      <c r="CK33" s="608"/>
      <c r="CL33" s="608"/>
      <c r="CM33" s="608"/>
      <c r="CN33" s="608"/>
      <c r="CO33" s="608"/>
      <c r="CP33" s="608"/>
      <c r="CQ33" s="609"/>
      <c r="CR33" s="610">
        <v>10734846</v>
      </c>
      <c r="CS33" s="642"/>
      <c r="CT33" s="642"/>
      <c r="CU33" s="642"/>
      <c r="CV33" s="642"/>
      <c r="CW33" s="642"/>
      <c r="CX33" s="642"/>
      <c r="CY33" s="643"/>
      <c r="CZ33" s="615">
        <v>38.700000000000003</v>
      </c>
      <c r="DA33" s="640"/>
      <c r="DB33" s="640"/>
      <c r="DC33" s="644"/>
      <c r="DD33" s="619">
        <v>7756060</v>
      </c>
      <c r="DE33" s="642"/>
      <c r="DF33" s="642"/>
      <c r="DG33" s="642"/>
      <c r="DH33" s="642"/>
      <c r="DI33" s="642"/>
      <c r="DJ33" s="642"/>
      <c r="DK33" s="643"/>
      <c r="DL33" s="619">
        <v>5346187</v>
      </c>
      <c r="DM33" s="642"/>
      <c r="DN33" s="642"/>
      <c r="DO33" s="642"/>
      <c r="DP33" s="642"/>
      <c r="DQ33" s="642"/>
      <c r="DR33" s="642"/>
      <c r="DS33" s="642"/>
      <c r="DT33" s="642"/>
      <c r="DU33" s="642"/>
      <c r="DV33" s="643"/>
      <c r="DW33" s="615">
        <v>35.1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394836</v>
      </c>
      <c r="S34" s="611"/>
      <c r="T34" s="611"/>
      <c r="U34" s="611"/>
      <c r="V34" s="611"/>
      <c r="W34" s="611"/>
      <c r="X34" s="611"/>
      <c r="Y34" s="612"/>
      <c r="Z34" s="613">
        <v>1.4</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3465062</v>
      </c>
      <c r="CS34" s="611"/>
      <c r="CT34" s="611"/>
      <c r="CU34" s="611"/>
      <c r="CV34" s="611"/>
      <c r="CW34" s="611"/>
      <c r="CX34" s="611"/>
      <c r="CY34" s="612"/>
      <c r="CZ34" s="615">
        <v>12.5</v>
      </c>
      <c r="DA34" s="640"/>
      <c r="DB34" s="640"/>
      <c r="DC34" s="644"/>
      <c r="DD34" s="619">
        <v>2238785</v>
      </c>
      <c r="DE34" s="611"/>
      <c r="DF34" s="611"/>
      <c r="DG34" s="611"/>
      <c r="DH34" s="611"/>
      <c r="DI34" s="611"/>
      <c r="DJ34" s="611"/>
      <c r="DK34" s="612"/>
      <c r="DL34" s="619">
        <v>1948075</v>
      </c>
      <c r="DM34" s="611"/>
      <c r="DN34" s="611"/>
      <c r="DO34" s="611"/>
      <c r="DP34" s="611"/>
      <c r="DQ34" s="611"/>
      <c r="DR34" s="611"/>
      <c r="DS34" s="611"/>
      <c r="DT34" s="611"/>
      <c r="DU34" s="611"/>
      <c r="DV34" s="612"/>
      <c r="DW34" s="615">
        <v>12.8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699216</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111403</v>
      </c>
      <c r="CS35" s="642"/>
      <c r="CT35" s="642"/>
      <c r="CU35" s="642"/>
      <c r="CV35" s="642"/>
      <c r="CW35" s="642"/>
      <c r="CX35" s="642"/>
      <c r="CY35" s="643"/>
      <c r="CZ35" s="615">
        <v>0.4</v>
      </c>
      <c r="DA35" s="640"/>
      <c r="DB35" s="640"/>
      <c r="DC35" s="644"/>
      <c r="DD35" s="619">
        <v>103937</v>
      </c>
      <c r="DE35" s="642"/>
      <c r="DF35" s="642"/>
      <c r="DG35" s="642"/>
      <c r="DH35" s="642"/>
      <c r="DI35" s="642"/>
      <c r="DJ35" s="642"/>
      <c r="DK35" s="643"/>
      <c r="DL35" s="619">
        <v>33048</v>
      </c>
      <c r="DM35" s="642"/>
      <c r="DN35" s="642"/>
      <c r="DO35" s="642"/>
      <c r="DP35" s="642"/>
      <c r="DQ35" s="642"/>
      <c r="DR35" s="642"/>
      <c r="DS35" s="642"/>
      <c r="DT35" s="642"/>
      <c r="DU35" s="642"/>
      <c r="DV35" s="643"/>
      <c r="DW35" s="615">
        <v>0.2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778935</v>
      </c>
      <c r="S36" s="611"/>
      <c r="T36" s="611"/>
      <c r="U36" s="611"/>
      <c r="V36" s="611"/>
      <c r="W36" s="611"/>
      <c r="X36" s="611"/>
      <c r="Y36" s="612"/>
      <c r="Z36" s="613">
        <v>2.7</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3324179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3838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3783555</v>
      </c>
      <c r="CS36" s="611"/>
      <c r="CT36" s="611"/>
      <c r="CU36" s="611"/>
      <c r="CV36" s="611"/>
      <c r="CW36" s="611"/>
      <c r="CX36" s="611"/>
      <c r="CY36" s="612"/>
      <c r="CZ36" s="615">
        <v>13.6</v>
      </c>
      <c r="DA36" s="640"/>
      <c r="DB36" s="640"/>
      <c r="DC36" s="644"/>
      <c r="DD36" s="619">
        <v>2835819</v>
      </c>
      <c r="DE36" s="611"/>
      <c r="DF36" s="611"/>
      <c r="DG36" s="611"/>
      <c r="DH36" s="611"/>
      <c r="DI36" s="611"/>
      <c r="DJ36" s="611"/>
      <c r="DK36" s="612"/>
      <c r="DL36" s="619">
        <v>1747457</v>
      </c>
      <c r="DM36" s="611"/>
      <c r="DN36" s="611"/>
      <c r="DO36" s="611"/>
      <c r="DP36" s="611"/>
      <c r="DQ36" s="611"/>
      <c r="DR36" s="611"/>
      <c r="DS36" s="611"/>
      <c r="DT36" s="611"/>
      <c r="DU36" s="611"/>
      <c r="DV36" s="612"/>
      <c r="DW36" s="615">
        <v>11.5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289039</v>
      </c>
      <c r="S37" s="611"/>
      <c r="T37" s="611"/>
      <c r="U37" s="611"/>
      <c r="V37" s="611"/>
      <c r="W37" s="611"/>
      <c r="X37" s="611"/>
      <c r="Y37" s="612"/>
      <c r="Z37" s="613">
        <v>1</v>
      </c>
      <c r="AA37" s="613"/>
      <c r="AB37" s="613"/>
      <c r="AC37" s="613"/>
      <c r="AD37" s="614">
        <v>150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798877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-86637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1018158</v>
      </c>
      <c r="CS37" s="642"/>
      <c r="CT37" s="642"/>
      <c r="CU37" s="642"/>
      <c r="CV37" s="642"/>
      <c r="CW37" s="642"/>
      <c r="CX37" s="642"/>
      <c r="CY37" s="643"/>
      <c r="CZ37" s="615">
        <v>3.7</v>
      </c>
      <c r="DA37" s="640"/>
      <c r="DB37" s="640"/>
      <c r="DC37" s="644"/>
      <c r="DD37" s="619">
        <v>1016853</v>
      </c>
      <c r="DE37" s="642"/>
      <c r="DF37" s="642"/>
      <c r="DG37" s="642"/>
      <c r="DH37" s="642"/>
      <c r="DI37" s="642"/>
      <c r="DJ37" s="642"/>
      <c r="DK37" s="643"/>
      <c r="DL37" s="619">
        <v>839447</v>
      </c>
      <c r="DM37" s="642"/>
      <c r="DN37" s="642"/>
      <c r="DO37" s="642"/>
      <c r="DP37" s="642"/>
      <c r="DQ37" s="642"/>
      <c r="DR37" s="642"/>
      <c r="DS37" s="642"/>
      <c r="DT37" s="642"/>
      <c r="DU37" s="642"/>
      <c r="DV37" s="643"/>
      <c r="DW37" s="615">
        <v>5.5</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1550700</v>
      </c>
      <c r="S38" s="611"/>
      <c r="T38" s="611"/>
      <c r="U38" s="611"/>
      <c r="V38" s="611"/>
      <c r="W38" s="611"/>
      <c r="X38" s="611"/>
      <c r="Y38" s="612"/>
      <c r="Z38" s="613">
        <v>5.4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66718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6578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2458584</v>
      </c>
      <c r="CS38" s="611"/>
      <c r="CT38" s="611"/>
      <c r="CU38" s="611"/>
      <c r="CV38" s="611"/>
      <c r="CW38" s="611"/>
      <c r="CX38" s="611"/>
      <c r="CY38" s="612"/>
      <c r="CZ38" s="615">
        <v>8.9</v>
      </c>
      <c r="DA38" s="640"/>
      <c r="DB38" s="640"/>
      <c r="DC38" s="644"/>
      <c r="DD38" s="619">
        <v>1982182</v>
      </c>
      <c r="DE38" s="611"/>
      <c r="DF38" s="611"/>
      <c r="DG38" s="611"/>
      <c r="DH38" s="611"/>
      <c r="DI38" s="611"/>
      <c r="DJ38" s="611"/>
      <c r="DK38" s="612"/>
      <c r="DL38" s="619">
        <v>1617607</v>
      </c>
      <c r="DM38" s="611"/>
      <c r="DN38" s="611"/>
      <c r="DO38" s="611"/>
      <c r="DP38" s="611"/>
      <c r="DQ38" s="611"/>
      <c r="DR38" s="611"/>
      <c r="DS38" s="611"/>
      <c r="DT38" s="611"/>
      <c r="DU38" s="611"/>
      <c r="DV38" s="612"/>
      <c r="DW38" s="615">
        <v>10.6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10921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729029</v>
      </c>
      <c r="CS39" s="642"/>
      <c r="CT39" s="642"/>
      <c r="CU39" s="642"/>
      <c r="CV39" s="642"/>
      <c r="CW39" s="642"/>
      <c r="CX39" s="642"/>
      <c r="CY39" s="643"/>
      <c r="CZ39" s="615">
        <v>2.6</v>
      </c>
      <c r="DA39" s="640"/>
      <c r="DB39" s="640"/>
      <c r="DC39" s="644"/>
      <c r="DD39" s="619">
        <v>439758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87000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187213</v>
      </c>
      <c r="CS40" s="611"/>
      <c r="CT40" s="611"/>
      <c r="CU40" s="611"/>
      <c r="CV40" s="611"/>
      <c r="CW40" s="611"/>
      <c r="CX40" s="611"/>
      <c r="CY40" s="612"/>
      <c r="CZ40" s="615">
        <v>0.7</v>
      </c>
      <c r="DA40" s="640"/>
      <c r="DB40" s="640"/>
      <c r="DC40" s="644"/>
      <c r="DD40" s="619">
        <v>155579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28531070</v>
      </c>
      <c r="S41" s="683"/>
      <c r="T41" s="683"/>
      <c r="U41" s="683"/>
      <c r="V41" s="683"/>
      <c r="W41" s="683"/>
      <c r="X41" s="683"/>
      <c r="Y41" s="687"/>
      <c r="Z41" s="688">
        <v>100</v>
      </c>
      <c r="AA41" s="688"/>
      <c r="AB41" s="688"/>
      <c r="AC41" s="688"/>
      <c r="AD41" s="689">
        <v>15165186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553896</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1904688</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412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2796728</v>
      </c>
      <c r="CS42" s="642"/>
      <c r="CT42" s="642"/>
      <c r="CU42" s="642"/>
      <c r="CV42" s="642"/>
      <c r="CW42" s="642"/>
      <c r="CX42" s="642"/>
      <c r="CY42" s="643"/>
      <c r="CZ42" s="615">
        <v>10.1</v>
      </c>
      <c r="DA42" s="640"/>
      <c r="DB42" s="640"/>
      <c r="DC42" s="644"/>
      <c r="DD42" s="619">
        <v>897713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223104</v>
      </c>
      <c r="CS43" s="642"/>
      <c r="CT43" s="642"/>
      <c r="CU43" s="642"/>
      <c r="CV43" s="642"/>
      <c r="CW43" s="642"/>
      <c r="CX43" s="642"/>
      <c r="CY43" s="643"/>
      <c r="CZ43" s="615">
        <v>0.8</v>
      </c>
      <c r="DA43" s="640"/>
      <c r="DB43" s="640"/>
      <c r="DC43" s="644"/>
      <c r="DD43" s="619">
        <v>223104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2704857</v>
      </c>
      <c r="CS44" s="611"/>
      <c r="CT44" s="611"/>
      <c r="CU44" s="611"/>
      <c r="CV44" s="611"/>
      <c r="CW44" s="611"/>
      <c r="CX44" s="611"/>
      <c r="CY44" s="612"/>
      <c r="CZ44" s="615">
        <v>9.6999999999999993</v>
      </c>
      <c r="DA44" s="616"/>
      <c r="DB44" s="616"/>
      <c r="DC44" s="622"/>
      <c r="DD44" s="619">
        <v>878214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1024582</v>
      </c>
      <c r="CS45" s="642"/>
      <c r="CT45" s="642"/>
      <c r="CU45" s="642"/>
      <c r="CV45" s="642"/>
      <c r="CW45" s="642"/>
      <c r="CX45" s="642"/>
      <c r="CY45" s="643"/>
      <c r="CZ45" s="615">
        <v>3.7</v>
      </c>
      <c r="DA45" s="640"/>
      <c r="DB45" s="640"/>
      <c r="DC45" s="644"/>
      <c r="DD45" s="619">
        <v>290412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1561190</v>
      </c>
      <c r="CS46" s="611"/>
      <c r="CT46" s="611"/>
      <c r="CU46" s="611"/>
      <c r="CV46" s="611"/>
      <c r="CW46" s="611"/>
      <c r="CX46" s="611"/>
      <c r="CY46" s="612"/>
      <c r="CZ46" s="615">
        <v>5.6</v>
      </c>
      <c r="DA46" s="616"/>
      <c r="DB46" s="616"/>
      <c r="DC46" s="622"/>
      <c r="DD46" s="619">
        <v>564617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v>91871</v>
      </c>
      <c r="CS47" s="642"/>
      <c r="CT47" s="642"/>
      <c r="CU47" s="642"/>
      <c r="CV47" s="642"/>
      <c r="CW47" s="642"/>
      <c r="CX47" s="642"/>
      <c r="CY47" s="643"/>
      <c r="CZ47" s="615">
        <v>0.3</v>
      </c>
      <c r="DA47" s="640"/>
      <c r="DB47" s="640"/>
      <c r="DC47" s="644"/>
      <c r="DD47" s="619">
        <v>19499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27745823</v>
      </c>
      <c r="CS49" s="669"/>
      <c r="CT49" s="669"/>
      <c r="CU49" s="669"/>
      <c r="CV49" s="669"/>
      <c r="CW49" s="669"/>
      <c r="CX49" s="669"/>
      <c r="CY49" s="698"/>
      <c r="CZ49" s="690">
        <v>100</v>
      </c>
      <c r="DA49" s="699"/>
      <c r="DB49" s="699"/>
      <c r="DC49" s="700"/>
      <c r="DD49" s="701">
        <v>17774899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M15SMvsGwIrKpgfOLcPQX/CdaC2NEefiaIVBFXiAG2KV402doZPftIAj+YyFHSZenXs8Fc9GvmHEYw70Ti1WA==" saltValue="OnezgweSLIryjJOnrRA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28536</v>
      </c>
      <c r="R7" s="740"/>
      <c r="S7" s="740"/>
      <c r="T7" s="740"/>
      <c r="U7" s="740"/>
      <c r="V7" s="740">
        <v>27751</v>
      </c>
      <c r="W7" s="740"/>
      <c r="X7" s="740"/>
      <c r="Y7" s="740"/>
      <c r="Z7" s="740"/>
      <c r="AA7" s="740">
        <v>785</v>
      </c>
      <c r="AB7" s="740"/>
      <c r="AC7" s="740"/>
      <c r="AD7" s="740"/>
      <c r="AE7" s="741"/>
      <c r="AF7" s="742">
        <v>355</v>
      </c>
      <c r="AG7" s="743"/>
      <c r="AH7" s="743"/>
      <c r="AI7" s="743"/>
      <c r="AJ7" s="744"/>
      <c r="AK7" s="745">
        <v>699</v>
      </c>
      <c r="AL7" s="746"/>
      <c r="AM7" s="746"/>
      <c r="AN7" s="746"/>
      <c r="AO7" s="746"/>
      <c r="AP7" s="746">
        <v>28646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545</v>
      </c>
      <c r="BT7" s="734"/>
      <c r="BU7" s="734"/>
      <c r="BV7" s="734"/>
      <c r="BW7" s="734"/>
      <c r="BX7" s="734"/>
      <c r="BY7" s="734"/>
      <c r="BZ7" s="734"/>
      <c r="CA7" s="734"/>
      <c r="CB7" s="734"/>
      <c r="CC7" s="734"/>
      <c r="CD7" s="734"/>
      <c r="CE7" s="734"/>
      <c r="CF7" s="734"/>
      <c r="CG7" s="749"/>
      <c r="CH7" s="730">
        <v>3</v>
      </c>
      <c r="CI7" s="731"/>
      <c r="CJ7" s="731"/>
      <c r="CK7" s="731"/>
      <c r="CL7" s="732"/>
      <c r="CM7" s="730">
        <v>95</v>
      </c>
      <c r="CN7" s="731"/>
      <c r="CO7" s="731"/>
      <c r="CP7" s="731"/>
      <c r="CQ7" s="732"/>
      <c r="CR7" s="730">
        <v>1</v>
      </c>
      <c r="CS7" s="731"/>
      <c r="CT7" s="731"/>
      <c r="CU7" s="731"/>
      <c r="CV7" s="732"/>
      <c r="CW7" s="730" t="s">
        <v>544</v>
      </c>
      <c r="CX7" s="731"/>
      <c r="CY7" s="731"/>
      <c r="CZ7" s="731"/>
      <c r="DA7" s="732"/>
      <c r="DB7" s="730" t="s">
        <v>544</v>
      </c>
      <c r="DC7" s="731"/>
      <c r="DD7" s="731"/>
      <c r="DE7" s="731"/>
      <c r="DF7" s="732"/>
      <c r="DG7" s="730" t="s">
        <v>544</v>
      </c>
      <c r="DH7" s="731"/>
      <c r="DI7" s="731"/>
      <c r="DJ7" s="731"/>
      <c r="DK7" s="732"/>
      <c r="DL7" s="730" t="s">
        <v>544</v>
      </c>
      <c r="DM7" s="731"/>
      <c r="DN7" s="731"/>
      <c r="DO7" s="731"/>
      <c r="DP7" s="732"/>
      <c r="DQ7" s="730" t="s">
        <v>544</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551</v>
      </c>
      <c r="BT8" s="761"/>
      <c r="BU8" s="761"/>
      <c r="BV8" s="761"/>
      <c r="BW8" s="761"/>
      <c r="BX8" s="761"/>
      <c r="BY8" s="761"/>
      <c r="BZ8" s="761"/>
      <c r="CA8" s="761"/>
      <c r="CB8" s="761"/>
      <c r="CC8" s="761"/>
      <c r="CD8" s="761"/>
      <c r="CE8" s="761"/>
      <c r="CF8" s="761"/>
      <c r="CG8" s="762"/>
      <c r="CH8" s="763">
        <v>2</v>
      </c>
      <c r="CI8" s="764"/>
      <c r="CJ8" s="764"/>
      <c r="CK8" s="764"/>
      <c r="CL8" s="765"/>
      <c r="CM8" s="763">
        <v>19</v>
      </c>
      <c r="CN8" s="764"/>
      <c r="CO8" s="764"/>
      <c r="CP8" s="764"/>
      <c r="CQ8" s="765"/>
      <c r="CR8" s="763">
        <v>5</v>
      </c>
      <c r="CS8" s="764"/>
      <c r="CT8" s="764"/>
      <c r="CU8" s="764"/>
      <c r="CV8" s="765"/>
      <c r="CW8" s="763" t="s">
        <v>544</v>
      </c>
      <c r="CX8" s="764"/>
      <c r="CY8" s="764"/>
      <c r="CZ8" s="764"/>
      <c r="DA8" s="765"/>
      <c r="DB8" s="763" t="s">
        <v>544</v>
      </c>
      <c r="DC8" s="764"/>
      <c r="DD8" s="764"/>
      <c r="DE8" s="764"/>
      <c r="DF8" s="765"/>
      <c r="DG8" s="763" t="s">
        <v>544</v>
      </c>
      <c r="DH8" s="764"/>
      <c r="DI8" s="764"/>
      <c r="DJ8" s="764"/>
      <c r="DK8" s="765"/>
      <c r="DL8" s="763" t="s">
        <v>544</v>
      </c>
      <c r="DM8" s="764"/>
      <c r="DN8" s="764"/>
      <c r="DO8" s="764"/>
      <c r="DP8" s="765"/>
      <c r="DQ8" s="763" t="s">
        <v>544</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546</v>
      </c>
      <c r="BT9" s="761"/>
      <c r="BU9" s="761"/>
      <c r="BV9" s="761"/>
      <c r="BW9" s="761"/>
      <c r="BX9" s="761"/>
      <c r="BY9" s="761"/>
      <c r="BZ9" s="761"/>
      <c r="CA9" s="761"/>
      <c r="CB9" s="761"/>
      <c r="CC9" s="761"/>
      <c r="CD9" s="761"/>
      <c r="CE9" s="761"/>
      <c r="CF9" s="761"/>
      <c r="CG9" s="762"/>
      <c r="CH9" s="763">
        <v>0</v>
      </c>
      <c r="CI9" s="764"/>
      <c r="CJ9" s="764"/>
      <c r="CK9" s="764"/>
      <c r="CL9" s="765"/>
      <c r="CM9" s="763">
        <v>81</v>
      </c>
      <c r="CN9" s="764"/>
      <c r="CO9" s="764"/>
      <c r="CP9" s="764"/>
      <c r="CQ9" s="765"/>
      <c r="CR9" s="763">
        <v>50</v>
      </c>
      <c r="CS9" s="764"/>
      <c r="CT9" s="764"/>
      <c r="CU9" s="764"/>
      <c r="CV9" s="765"/>
      <c r="CW9" s="763" t="s">
        <v>544</v>
      </c>
      <c r="CX9" s="764"/>
      <c r="CY9" s="764"/>
      <c r="CZ9" s="764"/>
      <c r="DA9" s="765"/>
      <c r="DB9" s="763" t="s">
        <v>544</v>
      </c>
      <c r="DC9" s="764"/>
      <c r="DD9" s="764"/>
      <c r="DE9" s="764"/>
      <c r="DF9" s="765"/>
      <c r="DG9" s="763" t="s">
        <v>544</v>
      </c>
      <c r="DH9" s="764"/>
      <c r="DI9" s="764"/>
      <c r="DJ9" s="764"/>
      <c r="DK9" s="765"/>
      <c r="DL9" s="763" t="s">
        <v>544</v>
      </c>
      <c r="DM9" s="764"/>
      <c r="DN9" s="764"/>
      <c r="DO9" s="764"/>
      <c r="DP9" s="765"/>
      <c r="DQ9" s="763" t="s">
        <v>544</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547</v>
      </c>
      <c r="BT10" s="761"/>
      <c r="BU10" s="761"/>
      <c r="BV10" s="761"/>
      <c r="BW10" s="761"/>
      <c r="BX10" s="761"/>
      <c r="BY10" s="761"/>
      <c r="BZ10" s="761"/>
      <c r="CA10" s="761"/>
      <c r="CB10" s="761"/>
      <c r="CC10" s="761"/>
      <c r="CD10" s="761"/>
      <c r="CE10" s="761"/>
      <c r="CF10" s="761"/>
      <c r="CG10" s="762"/>
      <c r="CH10" s="763">
        <v>5</v>
      </c>
      <c r="CI10" s="764"/>
      <c r="CJ10" s="764"/>
      <c r="CK10" s="764"/>
      <c r="CL10" s="765"/>
      <c r="CM10" s="763">
        <v>62</v>
      </c>
      <c r="CN10" s="764"/>
      <c r="CO10" s="764"/>
      <c r="CP10" s="764"/>
      <c r="CQ10" s="765"/>
      <c r="CR10" s="763">
        <v>68</v>
      </c>
      <c r="CS10" s="764"/>
      <c r="CT10" s="764"/>
      <c r="CU10" s="764"/>
      <c r="CV10" s="765"/>
      <c r="CW10" s="763" t="s">
        <v>544</v>
      </c>
      <c r="CX10" s="764"/>
      <c r="CY10" s="764"/>
      <c r="CZ10" s="764"/>
      <c r="DA10" s="765"/>
      <c r="DB10" s="763" t="s">
        <v>544</v>
      </c>
      <c r="DC10" s="764"/>
      <c r="DD10" s="764"/>
      <c r="DE10" s="764"/>
      <c r="DF10" s="765"/>
      <c r="DG10" s="763" t="s">
        <v>544</v>
      </c>
      <c r="DH10" s="764"/>
      <c r="DI10" s="764"/>
      <c r="DJ10" s="764"/>
      <c r="DK10" s="765"/>
      <c r="DL10" s="763" t="s">
        <v>544</v>
      </c>
      <c r="DM10" s="764"/>
      <c r="DN10" s="764"/>
      <c r="DO10" s="764"/>
      <c r="DP10" s="765"/>
      <c r="DQ10" s="763" t="s">
        <v>544</v>
      </c>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548</v>
      </c>
      <c r="BT11" s="761"/>
      <c r="BU11" s="761"/>
      <c r="BV11" s="761"/>
      <c r="BW11" s="761"/>
      <c r="BX11" s="761"/>
      <c r="BY11" s="761"/>
      <c r="BZ11" s="761"/>
      <c r="CA11" s="761"/>
      <c r="CB11" s="761"/>
      <c r="CC11" s="761"/>
      <c r="CD11" s="761"/>
      <c r="CE11" s="761"/>
      <c r="CF11" s="761"/>
      <c r="CG11" s="762"/>
      <c r="CH11" s="763">
        <v>10</v>
      </c>
      <c r="CI11" s="764"/>
      <c r="CJ11" s="764"/>
      <c r="CK11" s="764"/>
      <c r="CL11" s="765"/>
      <c r="CM11" s="763">
        <v>169</v>
      </c>
      <c r="CN11" s="764"/>
      <c r="CO11" s="764"/>
      <c r="CP11" s="764"/>
      <c r="CQ11" s="765"/>
      <c r="CR11" s="763">
        <v>65</v>
      </c>
      <c r="CS11" s="764"/>
      <c r="CT11" s="764"/>
      <c r="CU11" s="764"/>
      <c r="CV11" s="765"/>
      <c r="CW11" s="763" t="s">
        <v>544</v>
      </c>
      <c r="CX11" s="764"/>
      <c r="CY11" s="764"/>
      <c r="CZ11" s="764"/>
      <c r="DA11" s="765"/>
      <c r="DB11" s="763" t="s">
        <v>544</v>
      </c>
      <c r="DC11" s="764"/>
      <c r="DD11" s="764"/>
      <c r="DE11" s="764"/>
      <c r="DF11" s="765"/>
      <c r="DG11" s="763" t="s">
        <v>544</v>
      </c>
      <c r="DH11" s="764"/>
      <c r="DI11" s="764"/>
      <c r="DJ11" s="764"/>
      <c r="DK11" s="765"/>
      <c r="DL11" s="763" t="s">
        <v>544</v>
      </c>
      <c r="DM11" s="764"/>
      <c r="DN11" s="764"/>
      <c r="DO11" s="764"/>
      <c r="DP11" s="765"/>
      <c r="DQ11" s="763" t="s">
        <v>544</v>
      </c>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557</v>
      </c>
      <c r="BT12" s="761"/>
      <c r="BU12" s="761"/>
      <c r="BV12" s="761"/>
      <c r="BW12" s="761"/>
      <c r="BX12" s="761"/>
      <c r="BY12" s="761"/>
      <c r="BZ12" s="761"/>
      <c r="CA12" s="761"/>
      <c r="CB12" s="761"/>
      <c r="CC12" s="761"/>
      <c r="CD12" s="761"/>
      <c r="CE12" s="761"/>
      <c r="CF12" s="761"/>
      <c r="CG12" s="762"/>
      <c r="CH12" s="763">
        <v>3</v>
      </c>
      <c r="CI12" s="764"/>
      <c r="CJ12" s="764"/>
      <c r="CK12" s="764"/>
      <c r="CL12" s="765"/>
      <c r="CM12" s="763">
        <v>113</v>
      </c>
      <c r="CN12" s="764"/>
      <c r="CO12" s="764"/>
      <c r="CP12" s="764"/>
      <c r="CQ12" s="765"/>
      <c r="CR12" s="763">
        <v>80</v>
      </c>
      <c r="CS12" s="764"/>
      <c r="CT12" s="764"/>
      <c r="CU12" s="764"/>
      <c r="CV12" s="765"/>
      <c r="CW12" s="763" t="s">
        <v>544</v>
      </c>
      <c r="CX12" s="764"/>
      <c r="CY12" s="764"/>
      <c r="CZ12" s="764"/>
      <c r="DA12" s="765"/>
      <c r="DB12" s="763" t="s">
        <v>544</v>
      </c>
      <c r="DC12" s="764"/>
      <c r="DD12" s="764"/>
      <c r="DE12" s="764"/>
      <c r="DF12" s="765"/>
      <c r="DG12" s="763" t="s">
        <v>544</v>
      </c>
      <c r="DH12" s="764"/>
      <c r="DI12" s="764"/>
      <c r="DJ12" s="764"/>
      <c r="DK12" s="765"/>
      <c r="DL12" s="763" t="s">
        <v>544</v>
      </c>
      <c r="DM12" s="764"/>
      <c r="DN12" s="764"/>
      <c r="DO12" s="764"/>
      <c r="DP12" s="765"/>
      <c r="DQ12" s="763" t="s">
        <v>544</v>
      </c>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t="s">
        <v>549</v>
      </c>
      <c r="BT13" s="761"/>
      <c r="BU13" s="761"/>
      <c r="BV13" s="761"/>
      <c r="BW13" s="761"/>
      <c r="BX13" s="761"/>
      <c r="BY13" s="761"/>
      <c r="BZ13" s="761"/>
      <c r="CA13" s="761"/>
      <c r="CB13" s="761"/>
      <c r="CC13" s="761"/>
      <c r="CD13" s="761"/>
      <c r="CE13" s="761"/>
      <c r="CF13" s="761"/>
      <c r="CG13" s="762"/>
      <c r="CH13" s="763">
        <v>1</v>
      </c>
      <c r="CI13" s="764"/>
      <c r="CJ13" s="764"/>
      <c r="CK13" s="764"/>
      <c r="CL13" s="765"/>
      <c r="CM13" s="763">
        <v>77</v>
      </c>
      <c r="CN13" s="764"/>
      <c r="CO13" s="764"/>
      <c r="CP13" s="764"/>
      <c r="CQ13" s="765"/>
      <c r="CR13" s="763">
        <v>15</v>
      </c>
      <c r="CS13" s="764"/>
      <c r="CT13" s="764"/>
      <c r="CU13" s="764"/>
      <c r="CV13" s="765"/>
      <c r="CW13" s="763" t="s">
        <v>544</v>
      </c>
      <c r="CX13" s="764"/>
      <c r="CY13" s="764"/>
      <c r="CZ13" s="764"/>
      <c r="DA13" s="765"/>
      <c r="DB13" s="763" t="s">
        <v>544</v>
      </c>
      <c r="DC13" s="764"/>
      <c r="DD13" s="764"/>
      <c r="DE13" s="764"/>
      <c r="DF13" s="765"/>
      <c r="DG13" s="763" t="s">
        <v>544</v>
      </c>
      <c r="DH13" s="764"/>
      <c r="DI13" s="764"/>
      <c r="DJ13" s="764"/>
      <c r="DK13" s="765"/>
      <c r="DL13" s="763" t="s">
        <v>544</v>
      </c>
      <c r="DM13" s="764"/>
      <c r="DN13" s="764"/>
      <c r="DO13" s="764"/>
      <c r="DP13" s="765"/>
      <c r="DQ13" s="763" t="s">
        <v>544</v>
      </c>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t="s">
        <v>550</v>
      </c>
      <c r="BT14" s="761"/>
      <c r="BU14" s="761"/>
      <c r="BV14" s="761"/>
      <c r="BW14" s="761"/>
      <c r="BX14" s="761"/>
      <c r="BY14" s="761"/>
      <c r="BZ14" s="761"/>
      <c r="CA14" s="761"/>
      <c r="CB14" s="761"/>
      <c r="CC14" s="761"/>
      <c r="CD14" s="761"/>
      <c r="CE14" s="761"/>
      <c r="CF14" s="761"/>
      <c r="CG14" s="762"/>
      <c r="CH14" s="763">
        <v>3</v>
      </c>
      <c r="CI14" s="764"/>
      <c r="CJ14" s="764"/>
      <c r="CK14" s="764"/>
      <c r="CL14" s="765"/>
      <c r="CM14" s="763">
        <v>80</v>
      </c>
      <c r="CN14" s="764"/>
      <c r="CO14" s="764"/>
      <c r="CP14" s="764"/>
      <c r="CQ14" s="765"/>
      <c r="CR14" s="763">
        <v>8</v>
      </c>
      <c r="CS14" s="764"/>
      <c r="CT14" s="764"/>
      <c r="CU14" s="764"/>
      <c r="CV14" s="765"/>
      <c r="CW14" s="763" t="s">
        <v>544</v>
      </c>
      <c r="CX14" s="764"/>
      <c r="CY14" s="764"/>
      <c r="CZ14" s="764"/>
      <c r="DA14" s="765"/>
      <c r="DB14" s="763" t="s">
        <v>544</v>
      </c>
      <c r="DC14" s="764"/>
      <c r="DD14" s="764"/>
      <c r="DE14" s="764"/>
      <c r="DF14" s="765"/>
      <c r="DG14" s="763" t="s">
        <v>544</v>
      </c>
      <c r="DH14" s="764"/>
      <c r="DI14" s="764"/>
      <c r="DJ14" s="764"/>
      <c r="DK14" s="765"/>
      <c r="DL14" s="763" t="s">
        <v>544</v>
      </c>
      <c r="DM14" s="764"/>
      <c r="DN14" s="764"/>
      <c r="DO14" s="764"/>
      <c r="DP14" s="765"/>
      <c r="DQ14" s="763" t="s">
        <v>544</v>
      </c>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376</v>
      </c>
      <c r="B23" s="776" t="s">
        <v>377</v>
      </c>
      <c r="C23" s="777"/>
      <c r="D23" s="777"/>
      <c r="E23" s="777"/>
      <c r="F23" s="777"/>
      <c r="G23" s="777"/>
      <c r="H23" s="777"/>
      <c r="I23" s="777"/>
      <c r="J23" s="777"/>
      <c r="K23" s="777"/>
      <c r="L23" s="777"/>
      <c r="M23" s="777"/>
      <c r="N23" s="777"/>
      <c r="O23" s="777"/>
      <c r="P23" s="778"/>
      <c r="Q23" s="779">
        <v>28536</v>
      </c>
      <c r="R23" s="780"/>
      <c r="S23" s="780"/>
      <c r="T23" s="780"/>
      <c r="U23" s="780"/>
      <c r="V23" s="780">
        <v>27751</v>
      </c>
      <c r="W23" s="780"/>
      <c r="X23" s="780"/>
      <c r="Y23" s="780"/>
      <c r="Z23" s="780"/>
      <c r="AA23" s="780">
        <v>785</v>
      </c>
      <c r="AB23" s="780"/>
      <c r="AC23" s="780"/>
      <c r="AD23" s="780"/>
      <c r="AE23" s="781"/>
      <c r="AF23" s="782">
        <v>355</v>
      </c>
      <c r="AG23" s="780"/>
      <c r="AH23" s="780"/>
      <c r="AI23" s="780"/>
      <c r="AJ23" s="783"/>
      <c r="AK23" s="784"/>
      <c r="AL23" s="785"/>
      <c r="AM23" s="785"/>
      <c r="AN23" s="785"/>
      <c r="AO23" s="785"/>
      <c r="AP23" s="780">
        <v>28646</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388</v>
      </c>
      <c r="C28" s="737"/>
      <c r="D28" s="737"/>
      <c r="E28" s="737"/>
      <c r="F28" s="737"/>
      <c r="G28" s="737"/>
      <c r="H28" s="737"/>
      <c r="I28" s="737"/>
      <c r="J28" s="737"/>
      <c r="K28" s="737"/>
      <c r="L28" s="737"/>
      <c r="M28" s="737"/>
      <c r="N28" s="737"/>
      <c r="O28" s="737"/>
      <c r="P28" s="738"/>
      <c r="Q28" s="809">
        <v>6336</v>
      </c>
      <c r="R28" s="810"/>
      <c r="S28" s="810"/>
      <c r="T28" s="810"/>
      <c r="U28" s="810"/>
      <c r="V28" s="810">
        <v>6332</v>
      </c>
      <c r="W28" s="810"/>
      <c r="X28" s="810"/>
      <c r="Y28" s="810"/>
      <c r="Z28" s="810"/>
      <c r="AA28" s="810">
        <v>4</v>
      </c>
      <c r="AB28" s="810"/>
      <c r="AC28" s="810"/>
      <c r="AD28" s="810"/>
      <c r="AE28" s="811"/>
      <c r="AF28" s="812">
        <v>4</v>
      </c>
      <c r="AG28" s="810"/>
      <c r="AH28" s="810"/>
      <c r="AI28" s="810"/>
      <c r="AJ28" s="813"/>
      <c r="AK28" s="814">
        <v>644</v>
      </c>
      <c r="AL28" s="815"/>
      <c r="AM28" s="815"/>
      <c r="AN28" s="815"/>
      <c r="AO28" s="815"/>
      <c r="AP28" s="815" t="s">
        <v>544</v>
      </c>
      <c r="AQ28" s="815"/>
      <c r="AR28" s="815"/>
      <c r="AS28" s="815"/>
      <c r="AT28" s="815"/>
      <c r="AU28" s="815" t="s">
        <v>544</v>
      </c>
      <c r="AV28" s="815"/>
      <c r="AW28" s="815"/>
      <c r="AX28" s="815"/>
      <c r="AY28" s="815"/>
      <c r="AZ28" s="816" t="s">
        <v>544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389</v>
      </c>
      <c r="C29" s="768"/>
      <c r="D29" s="768"/>
      <c r="E29" s="768"/>
      <c r="F29" s="768"/>
      <c r="G29" s="768"/>
      <c r="H29" s="768"/>
      <c r="I29" s="768"/>
      <c r="J29" s="768"/>
      <c r="K29" s="768"/>
      <c r="L29" s="768"/>
      <c r="M29" s="768"/>
      <c r="N29" s="768"/>
      <c r="O29" s="768"/>
      <c r="P29" s="769"/>
      <c r="Q29" s="770">
        <v>726</v>
      </c>
      <c r="R29" s="771"/>
      <c r="S29" s="771"/>
      <c r="T29" s="771"/>
      <c r="U29" s="771"/>
      <c r="V29" s="771">
        <v>726</v>
      </c>
      <c r="W29" s="771"/>
      <c r="X29" s="771"/>
      <c r="Y29" s="771"/>
      <c r="Z29" s="771"/>
      <c r="AA29" s="771">
        <v>0</v>
      </c>
      <c r="AB29" s="771"/>
      <c r="AC29" s="771"/>
      <c r="AD29" s="771"/>
      <c r="AE29" s="772"/>
      <c r="AF29" s="773">
        <v>0</v>
      </c>
      <c r="AG29" s="774"/>
      <c r="AH29" s="774"/>
      <c r="AI29" s="774"/>
      <c r="AJ29" s="775"/>
      <c r="AK29" s="821">
        <v>975</v>
      </c>
      <c r="AL29" s="817"/>
      <c r="AM29" s="817"/>
      <c r="AN29" s="817"/>
      <c r="AO29" s="817"/>
      <c r="AP29" s="817" t="s">
        <v>544</v>
      </c>
      <c r="AQ29" s="817"/>
      <c r="AR29" s="817"/>
      <c r="AS29" s="817"/>
      <c r="AT29" s="817"/>
      <c r="AU29" s="817" t="s">
        <v>544</v>
      </c>
      <c r="AV29" s="817"/>
      <c r="AW29" s="817"/>
      <c r="AX29" s="817"/>
      <c r="AY29" s="817"/>
      <c r="AZ29" s="818" t="s">
        <v>544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390</v>
      </c>
      <c r="C30" s="768"/>
      <c r="D30" s="768"/>
      <c r="E30" s="768"/>
      <c r="F30" s="768"/>
      <c r="G30" s="768"/>
      <c r="H30" s="768"/>
      <c r="I30" s="768"/>
      <c r="J30" s="768"/>
      <c r="K30" s="768"/>
      <c r="L30" s="768"/>
      <c r="M30" s="768"/>
      <c r="N30" s="768"/>
      <c r="O30" s="768"/>
      <c r="P30" s="769"/>
      <c r="Q30" s="770">
        <v>6069</v>
      </c>
      <c r="R30" s="771"/>
      <c r="S30" s="771"/>
      <c r="T30" s="771"/>
      <c r="U30" s="771"/>
      <c r="V30" s="771">
        <v>5945</v>
      </c>
      <c r="W30" s="771"/>
      <c r="X30" s="771"/>
      <c r="Y30" s="771"/>
      <c r="Z30" s="771"/>
      <c r="AA30" s="771">
        <v>124</v>
      </c>
      <c r="AB30" s="771"/>
      <c r="AC30" s="771"/>
      <c r="AD30" s="771"/>
      <c r="AE30" s="772"/>
      <c r="AF30" s="773">
        <v>124</v>
      </c>
      <c r="AG30" s="774"/>
      <c r="AH30" s="774"/>
      <c r="AI30" s="774"/>
      <c r="AJ30" s="775"/>
      <c r="AK30" s="821">
        <v>928</v>
      </c>
      <c r="AL30" s="817"/>
      <c r="AM30" s="817"/>
      <c r="AN30" s="817"/>
      <c r="AO30" s="817"/>
      <c r="AP30" s="817" t="s">
        <v>544</v>
      </c>
      <c r="AQ30" s="817"/>
      <c r="AR30" s="817"/>
      <c r="AS30" s="817"/>
      <c r="AT30" s="817"/>
      <c r="AU30" s="817" t="s">
        <v>544</v>
      </c>
      <c r="AV30" s="817"/>
      <c r="AW30" s="817"/>
      <c r="AX30" s="817"/>
      <c r="AY30" s="817"/>
      <c r="AZ30" s="818" t="s">
        <v>544</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391</v>
      </c>
      <c r="C31" s="768"/>
      <c r="D31" s="768"/>
      <c r="E31" s="768"/>
      <c r="F31" s="768"/>
      <c r="G31" s="768"/>
      <c r="H31" s="768"/>
      <c r="I31" s="768"/>
      <c r="J31" s="768"/>
      <c r="K31" s="768"/>
      <c r="L31" s="768"/>
      <c r="M31" s="768"/>
      <c r="N31" s="768"/>
      <c r="O31" s="768"/>
      <c r="P31" s="769"/>
      <c r="Q31" s="770">
        <v>614110</v>
      </c>
      <c r="R31" s="771"/>
      <c r="S31" s="771"/>
      <c r="T31" s="771"/>
      <c r="U31" s="771"/>
      <c r="V31" s="771">
        <v>526656</v>
      </c>
      <c r="W31" s="771"/>
      <c r="X31" s="771"/>
      <c r="Y31" s="771"/>
      <c r="Z31" s="771"/>
      <c r="AA31" s="771">
        <v>87454</v>
      </c>
      <c r="AB31" s="771"/>
      <c r="AC31" s="771"/>
      <c r="AD31" s="771"/>
      <c r="AE31" s="772"/>
      <c r="AF31" s="773">
        <v>618</v>
      </c>
      <c r="AG31" s="774"/>
      <c r="AH31" s="774"/>
      <c r="AI31" s="774"/>
      <c r="AJ31" s="775"/>
      <c r="AK31" s="821">
        <v>67</v>
      </c>
      <c r="AL31" s="817"/>
      <c r="AM31" s="817"/>
      <c r="AN31" s="817"/>
      <c r="AO31" s="817"/>
      <c r="AP31" s="817">
        <v>3008</v>
      </c>
      <c r="AQ31" s="817"/>
      <c r="AR31" s="817"/>
      <c r="AS31" s="817"/>
      <c r="AT31" s="817"/>
      <c r="AU31" s="817">
        <v>665</v>
      </c>
      <c r="AV31" s="817"/>
      <c r="AW31" s="817"/>
      <c r="AX31" s="817"/>
      <c r="AY31" s="817"/>
      <c r="AZ31" s="818" t="s">
        <v>544</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393</v>
      </c>
      <c r="C32" s="768"/>
      <c r="D32" s="768"/>
      <c r="E32" s="768"/>
      <c r="F32" s="768"/>
      <c r="G32" s="768"/>
      <c r="H32" s="768"/>
      <c r="I32" s="768"/>
      <c r="J32" s="768"/>
      <c r="K32" s="768"/>
      <c r="L32" s="768"/>
      <c r="M32" s="768"/>
      <c r="N32" s="768"/>
      <c r="O32" s="768"/>
      <c r="P32" s="769"/>
      <c r="Q32" s="770">
        <v>1693275</v>
      </c>
      <c r="R32" s="771"/>
      <c r="S32" s="771"/>
      <c r="T32" s="771"/>
      <c r="U32" s="771"/>
      <c r="V32" s="771">
        <v>1629442</v>
      </c>
      <c r="W32" s="771"/>
      <c r="X32" s="771"/>
      <c r="Y32" s="771"/>
      <c r="Z32" s="771"/>
      <c r="AA32" s="771">
        <v>63833</v>
      </c>
      <c r="AB32" s="771"/>
      <c r="AC32" s="771"/>
      <c r="AD32" s="771"/>
      <c r="AE32" s="772"/>
      <c r="AF32" s="773">
        <v>430</v>
      </c>
      <c r="AG32" s="774"/>
      <c r="AH32" s="774"/>
      <c r="AI32" s="774"/>
      <c r="AJ32" s="775"/>
      <c r="AK32" s="821">
        <v>799</v>
      </c>
      <c r="AL32" s="817"/>
      <c r="AM32" s="817"/>
      <c r="AN32" s="817"/>
      <c r="AO32" s="817"/>
      <c r="AP32" s="817">
        <v>7750</v>
      </c>
      <c r="AQ32" s="817"/>
      <c r="AR32" s="817"/>
      <c r="AS32" s="817"/>
      <c r="AT32" s="817"/>
      <c r="AU32" s="817">
        <v>5007</v>
      </c>
      <c r="AV32" s="817"/>
      <c r="AW32" s="817"/>
      <c r="AX32" s="817"/>
      <c r="AY32" s="817"/>
      <c r="AZ32" s="818" t="s">
        <v>544</v>
      </c>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1176</v>
      </c>
      <c r="AG63" s="831"/>
      <c r="AH63" s="831"/>
      <c r="AI63" s="831"/>
      <c r="AJ63" s="832"/>
      <c r="AK63" s="833"/>
      <c r="AL63" s="828"/>
      <c r="AM63" s="828"/>
      <c r="AN63" s="828"/>
      <c r="AO63" s="828"/>
      <c r="AP63" s="831">
        <v>10758</v>
      </c>
      <c r="AQ63" s="831"/>
      <c r="AR63" s="831"/>
      <c r="AS63" s="831"/>
      <c r="AT63" s="831"/>
      <c r="AU63" s="831">
        <v>5672</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558</v>
      </c>
      <c r="C68" s="857"/>
      <c r="D68" s="857"/>
      <c r="E68" s="857"/>
      <c r="F68" s="857"/>
      <c r="G68" s="857"/>
      <c r="H68" s="857"/>
      <c r="I68" s="857"/>
      <c r="J68" s="857"/>
      <c r="K68" s="857"/>
      <c r="L68" s="857"/>
      <c r="M68" s="857"/>
      <c r="N68" s="857"/>
      <c r="O68" s="857"/>
      <c r="P68" s="858"/>
      <c r="Q68" s="859">
        <v>5250</v>
      </c>
      <c r="R68" s="853"/>
      <c r="S68" s="853"/>
      <c r="T68" s="853"/>
      <c r="U68" s="853"/>
      <c r="V68" s="853">
        <v>5104</v>
      </c>
      <c r="W68" s="853"/>
      <c r="X68" s="853"/>
      <c r="Y68" s="853"/>
      <c r="Z68" s="853"/>
      <c r="AA68" s="853">
        <v>146</v>
      </c>
      <c r="AB68" s="853"/>
      <c r="AC68" s="853"/>
      <c r="AD68" s="853"/>
      <c r="AE68" s="853"/>
      <c r="AF68" s="853">
        <v>146</v>
      </c>
      <c r="AG68" s="853"/>
      <c r="AH68" s="853"/>
      <c r="AI68" s="853"/>
      <c r="AJ68" s="853"/>
      <c r="AK68" s="853">
        <v>2418</v>
      </c>
      <c r="AL68" s="853"/>
      <c r="AM68" s="853"/>
      <c r="AN68" s="853"/>
      <c r="AO68" s="853"/>
      <c r="AP68" s="853" t="s">
        <v>544</v>
      </c>
      <c r="AQ68" s="853"/>
      <c r="AR68" s="853"/>
      <c r="AS68" s="853"/>
      <c r="AT68" s="853"/>
      <c r="AU68" s="853" t="s">
        <v>544</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559</v>
      </c>
      <c r="C69" s="861"/>
      <c r="D69" s="861"/>
      <c r="E69" s="861"/>
      <c r="F69" s="861"/>
      <c r="G69" s="861"/>
      <c r="H69" s="861"/>
      <c r="I69" s="861"/>
      <c r="J69" s="861"/>
      <c r="K69" s="861"/>
      <c r="L69" s="861"/>
      <c r="M69" s="861"/>
      <c r="N69" s="861"/>
      <c r="O69" s="861"/>
      <c r="P69" s="862"/>
      <c r="Q69" s="863">
        <v>604</v>
      </c>
      <c r="R69" s="817"/>
      <c r="S69" s="817"/>
      <c r="T69" s="817"/>
      <c r="U69" s="817"/>
      <c r="V69" s="817">
        <v>557</v>
      </c>
      <c r="W69" s="817"/>
      <c r="X69" s="817"/>
      <c r="Y69" s="817"/>
      <c r="Z69" s="817"/>
      <c r="AA69" s="817">
        <v>47</v>
      </c>
      <c r="AB69" s="817"/>
      <c r="AC69" s="817"/>
      <c r="AD69" s="817"/>
      <c r="AE69" s="817"/>
      <c r="AF69" s="817">
        <v>47</v>
      </c>
      <c r="AG69" s="817"/>
      <c r="AH69" s="817"/>
      <c r="AI69" s="817"/>
      <c r="AJ69" s="817"/>
      <c r="AK69" s="817">
        <v>0</v>
      </c>
      <c r="AL69" s="817"/>
      <c r="AM69" s="817"/>
      <c r="AN69" s="817"/>
      <c r="AO69" s="817"/>
      <c r="AP69" s="817">
        <v>140</v>
      </c>
      <c r="AQ69" s="817"/>
      <c r="AR69" s="817"/>
      <c r="AS69" s="817"/>
      <c r="AT69" s="817"/>
      <c r="AU69" s="817">
        <v>64</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560</v>
      </c>
      <c r="C70" s="861"/>
      <c r="D70" s="861"/>
      <c r="E70" s="861"/>
      <c r="F70" s="861"/>
      <c r="G70" s="861"/>
      <c r="H70" s="861"/>
      <c r="I70" s="861"/>
      <c r="J70" s="861"/>
      <c r="K70" s="861"/>
      <c r="L70" s="861"/>
      <c r="M70" s="861"/>
      <c r="N70" s="861"/>
      <c r="O70" s="861"/>
      <c r="P70" s="862"/>
      <c r="Q70" s="863">
        <v>4849</v>
      </c>
      <c r="R70" s="817"/>
      <c r="S70" s="817"/>
      <c r="T70" s="817"/>
      <c r="U70" s="817"/>
      <c r="V70" s="817">
        <v>4646</v>
      </c>
      <c r="W70" s="817"/>
      <c r="X70" s="817"/>
      <c r="Y70" s="817"/>
      <c r="Z70" s="817"/>
      <c r="AA70" s="817">
        <v>203</v>
      </c>
      <c r="AB70" s="817"/>
      <c r="AC70" s="817"/>
      <c r="AD70" s="817"/>
      <c r="AE70" s="817"/>
      <c r="AF70" s="817">
        <v>203</v>
      </c>
      <c r="AG70" s="817"/>
      <c r="AH70" s="817"/>
      <c r="AI70" s="817"/>
      <c r="AJ70" s="817"/>
      <c r="AK70" s="817">
        <v>202</v>
      </c>
      <c r="AL70" s="817"/>
      <c r="AM70" s="817"/>
      <c r="AN70" s="817"/>
      <c r="AO70" s="817"/>
      <c r="AP70" s="817">
        <v>14729</v>
      </c>
      <c r="AQ70" s="817"/>
      <c r="AR70" s="817"/>
      <c r="AS70" s="817"/>
      <c r="AT70" s="817"/>
      <c r="AU70" s="817">
        <v>3969</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4" t="s">
        <v>561</v>
      </c>
      <c r="C71" s="861"/>
      <c r="D71" s="861"/>
      <c r="E71" s="861"/>
      <c r="F71" s="861"/>
      <c r="G71" s="861"/>
      <c r="H71" s="861"/>
      <c r="I71" s="861"/>
      <c r="J71" s="861"/>
      <c r="K71" s="861"/>
      <c r="L71" s="861"/>
      <c r="M71" s="861"/>
      <c r="N71" s="861"/>
      <c r="O71" s="861"/>
      <c r="P71" s="862"/>
      <c r="Q71" s="863">
        <v>270</v>
      </c>
      <c r="R71" s="817"/>
      <c r="S71" s="817"/>
      <c r="T71" s="817"/>
      <c r="U71" s="817"/>
      <c r="V71" s="817">
        <v>247</v>
      </c>
      <c r="W71" s="817"/>
      <c r="X71" s="817"/>
      <c r="Y71" s="817"/>
      <c r="Z71" s="817"/>
      <c r="AA71" s="817">
        <v>23</v>
      </c>
      <c r="AB71" s="817"/>
      <c r="AC71" s="817"/>
      <c r="AD71" s="817"/>
      <c r="AE71" s="817"/>
      <c r="AF71" s="817">
        <v>23</v>
      </c>
      <c r="AG71" s="817"/>
      <c r="AH71" s="817"/>
      <c r="AI71" s="817"/>
      <c r="AJ71" s="817"/>
      <c r="AK71" s="817" t="s">
        <v>544</v>
      </c>
      <c r="AL71" s="817"/>
      <c r="AM71" s="817"/>
      <c r="AN71" s="817"/>
      <c r="AO71" s="817"/>
      <c r="AP71" s="817" t="s">
        <v>544</v>
      </c>
      <c r="AQ71" s="817"/>
      <c r="AR71" s="817"/>
      <c r="AS71" s="817"/>
      <c r="AT71" s="817"/>
      <c r="AU71" s="817" t="s">
        <v>544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4" t="s">
        <v>562</v>
      </c>
      <c r="C72" s="861"/>
      <c r="D72" s="861"/>
      <c r="E72" s="861"/>
      <c r="F72" s="861"/>
      <c r="G72" s="861"/>
      <c r="H72" s="861"/>
      <c r="I72" s="861"/>
      <c r="J72" s="861"/>
      <c r="K72" s="861"/>
      <c r="L72" s="861"/>
      <c r="M72" s="861"/>
      <c r="N72" s="861"/>
      <c r="O72" s="861"/>
      <c r="P72" s="862"/>
      <c r="Q72" s="863">
        <v>315636</v>
      </c>
      <c r="R72" s="817"/>
      <c r="S72" s="817"/>
      <c r="T72" s="817"/>
      <c r="U72" s="817"/>
      <c r="V72" s="817">
        <v>306127</v>
      </c>
      <c r="W72" s="817"/>
      <c r="X72" s="817"/>
      <c r="Y72" s="817"/>
      <c r="Z72" s="817"/>
      <c r="AA72" s="817">
        <v>9509</v>
      </c>
      <c r="AB72" s="817"/>
      <c r="AC72" s="817"/>
      <c r="AD72" s="817"/>
      <c r="AE72" s="817"/>
      <c r="AF72" s="817">
        <v>6033</v>
      </c>
      <c r="AG72" s="817"/>
      <c r="AH72" s="817"/>
      <c r="AI72" s="817"/>
      <c r="AJ72" s="817"/>
      <c r="AK72" s="817" t="s">
        <v>544</v>
      </c>
      <c r="AL72" s="817"/>
      <c r="AM72" s="817"/>
      <c r="AN72" s="817"/>
      <c r="AO72" s="817"/>
      <c r="AP72" s="817" t="s">
        <v>544</v>
      </c>
      <c r="AQ72" s="817"/>
      <c r="AR72" s="817"/>
      <c r="AS72" s="817"/>
      <c r="AT72" s="817"/>
      <c r="AU72" s="817" t="s">
        <v>544</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5"/>
      <c r="R75" s="866"/>
      <c r="S75" s="866"/>
      <c r="T75" s="866"/>
      <c r="U75" s="821"/>
      <c r="V75" s="867"/>
      <c r="W75" s="866"/>
      <c r="X75" s="866"/>
      <c r="Y75" s="866"/>
      <c r="Z75" s="821"/>
      <c r="AA75" s="867"/>
      <c r="AB75" s="866"/>
      <c r="AC75" s="866"/>
      <c r="AD75" s="866"/>
      <c r="AE75" s="821"/>
      <c r="AF75" s="867"/>
      <c r="AG75" s="866"/>
      <c r="AH75" s="866"/>
      <c r="AI75" s="866"/>
      <c r="AJ75" s="821"/>
      <c r="AK75" s="867"/>
      <c r="AL75" s="866"/>
      <c r="AM75" s="866"/>
      <c r="AN75" s="866"/>
      <c r="AO75" s="821"/>
      <c r="AP75" s="867"/>
      <c r="AQ75" s="866"/>
      <c r="AR75" s="866"/>
      <c r="AS75" s="866"/>
      <c r="AT75" s="821"/>
      <c r="AU75" s="867"/>
      <c r="AV75" s="866"/>
      <c r="AW75" s="866"/>
      <c r="AX75" s="866"/>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5"/>
      <c r="R76" s="866"/>
      <c r="S76" s="866"/>
      <c r="T76" s="866"/>
      <c r="U76" s="821"/>
      <c r="V76" s="867"/>
      <c r="W76" s="866"/>
      <c r="X76" s="866"/>
      <c r="Y76" s="866"/>
      <c r="Z76" s="821"/>
      <c r="AA76" s="867"/>
      <c r="AB76" s="866"/>
      <c r="AC76" s="866"/>
      <c r="AD76" s="866"/>
      <c r="AE76" s="821"/>
      <c r="AF76" s="867"/>
      <c r="AG76" s="866"/>
      <c r="AH76" s="866"/>
      <c r="AI76" s="866"/>
      <c r="AJ76" s="821"/>
      <c r="AK76" s="867"/>
      <c r="AL76" s="866"/>
      <c r="AM76" s="866"/>
      <c r="AN76" s="866"/>
      <c r="AO76" s="821"/>
      <c r="AP76" s="867"/>
      <c r="AQ76" s="866"/>
      <c r="AR76" s="866"/>
      <c r="AS76" s="866"/>
      <c r="AT76" s="821"/>
      <c r="AU76" s="867"/>
      <c r="AV76" s="866"/>
      <c r="AW76" s="866"/>
      <c r="AX76" s="866"/>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6452</v>
      </c>
      <c r="AG88" s="831"/>
      <c r="AH88" s="831"/>
      <c r="AI88" s="831"/>
      <c r="AJ88" s="831"/>
      <c r="AK88" s="828"/>
      <c r="AL88" s="828"/>
      <c r="AM88" s="828"/>
      <c r="AN88" s="828"/>
      <c r="AO88" s="828"/>
      <c r="AP88" s="831">
        <v>14869</v>
      </c>
      <c r="AQ88" s="831"/>
      <c r="AR88" s="831"/>
      <c r="AS88" s="831"/>
      <c r="AT88" s="831"/>
      <c r="AU88" s="831">
        <v>4033</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292</v>
      </c>
      <c r="CS102" s="839"/>
      <c r="CT102" s="839"/>
      <c r="CU102" s="839"/>
      <c r="CV102" s="879"/>
      <c r="CW102" s="878"/>
      <c r="CX102" s="839"/>
      <c r="CY102" s="839"/>
      <c r="CZ102" s="839"/>
      <c r="DA102" s="879"/>
      <c r="DB102" s="878"/>
      <c r="DC102" s="839"/>
      <c r="DD102" s="839"/>
      <c r="DE102" s="839"/>
      <c r="DF102" s="879"/>
      <c r="DG102" s="878"/>
      <c r="DH102" s="839"/>
      <c r="DI102" s="839"/>
      <c r="DJ102" s="839"/>
      <c r="DK102" s="879"/>
      <c r="DL102" s="878"/>
      <c r="DM102" s="839"/>
      <c r="DN102" s="839"/>
      <c r="DO102" s="839"/>
      <c r="DP102" s="879"/>
      <c r="DQ102" s="878"/>
      <c r="DR102" s="839"/>
      <c r="DS102" s="839"/>
      <c r="DT102" s="839"/>
      <c r="DU102" s="879"/>
      <c r="DV102" s="776"/>
      <c r="DW102" s="777"/>
      <c r="DX102" s="777"/>
      <c r="DY102" s="777"/>
      <c r="DZ102" s="90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3" t="s">
        <v>401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4" t="s">
        <v>402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5" t="s">
        <v>405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15">
      <c r="A109" s="900" t="s">
        <v>407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408</v>
      </c>
      <c r="AB109" s="881"/>
      <c r="AC109" s="881"/>
      <c r="AD109" s="881"/>
      <c r="AE109" s="882"/>
      <c r="AF109" s="880" t="s">
        <v>409</v>
      </c>
      <c r="AG109" s="881"/>
      <c r="AH109" s="881"/>
      <c r="AI109" s="881"/>
      <c r="AJ109" s="882"/>
      <c r="AK109" s="880" t="s">
        <v>294</v>
      </c>
      <c r="AL109" s="881"/>
      <c r="AM109" s="881"/>
      <c r="AN109" s="881"/>
      <c r="AO109" s="882"/>
      <c r="AP109" s="880" t="s">
        <v>410</v>
      </c>
      <c r="AQ109" s="881"/>
      <c r="AR109" s="881"/>
      <c r="AS109" s="881"/>
      <c r="AT109" s="883"/>
      <c r="AU109" s="900" t="s">
        <v>407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408</v>
      </c>
      <c r="BR109" s="881"/>
      <c r="BS109" s="881"/>
      <c r="BT109" s="881"/>
      <c r="BU109" s="882"/>
      <c r="BV109" s="880" t="s">
        <v>409</v>
      </c>
      <c r="BW109" s="881"/>
      <c r="BX109" s="881"/>
      <c r="BY109" s="881"/>
      <c r="BZ109" s="882"/>
      <c r="CA109" s="880" t="s">
        <v>294</v>
      </c>
      <c r="CB109" s="881"/>
      <c r="CC109" s="881"/>
      <c r="CD109" s="881"/>
      <c r="CE109" s="882"/>
      <c r="CF109" s="901" t="s">
        <v>410</v>
      </c>
      <c r="CG109" s="901"/>
      <c r="CH109" s="901"/>
      <c r="CI109" s="901"/>
      <c r="CJ109" s="901"/>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408</v>
      </c>
      <c r="DH109" s="881"/>
      <c r="DI109" s="881"/>
      <c r="DJ109" s="881"/>
      <c r="DK109" s="882"/>
      <c r="DL109" s="880" t="s">
        <v>409</v>
      </c>
      <c r="DM109" s="881"/>
      <c r="DN109" s="881"/>
      <c r="DO109" s="881"/>
      <c r="DP109" s="882"/>
      <c r="DQ109" s="880" t="s">
        <v>294</v>
      </c>
      <c r="DR109" s="881"/>
      <c r="DS109" s="881"/>
      <c r="DT109" s="881"/>
      <c r="DU109" s="882"/>
      <c r="DV109" s="880" t="s">
        <v>410</v>
      </c>
      <c r="DW109" s="881"/>
      <c r="DX109" s="881"/>
      <c r="DY109" s="881"/>
      <c r="DZ109" s="883"/>
    </row>
    <row r="110" spans="1:131" s="224" customFormat="1" ht="26.25" customHeight="1" x14ac:dyDescent="0.15">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3600778</v>
      </c>
      <c r="AB110" s="888"/>
      <c r="AC110" s="888"/>
      <c r="AD110" s="888"/>
      <c r="AE110" s="889"/>
      <c r="AF110" s="890">
        <v>3572523</v>
      </c>
      <c r="AG110" s="888"/>
      <c r="AH110" s="888"/>
      <c r="AI110" s="888"/>
      <c r="AJ110" s="889"/>
      <c r="AK110" s="890">
        <v>3278853</v>
      </c>
      <c r="AL110" s="888"/>
      <c r="AM110" s="888"/>
      <c r="AN110" s="888"/>
      <c r="AO110" s="889"/>
      <c r="AP110" s="891">
        <v>26</v>
      </c>
      <c r="AQ110" s="892"/>
      <c r="AR110" s="892"/>
      <c r="AS110" s="892"/>
      <c r="AT110" s="893"/>
      <c r="AU110" s="894" t="s">
        <v>69</v>
      </c>
      <c r="AV110" s="895"/>
      <c r="AW110" s="895"/>
      <c r="AX110" s="895"/>
      <c r="AY110" s="895"/>
      <c r="AZ110" s="917" t="s">
        <v>413</v>
      </c>
      <c r="BA110" s="885"/>
      <c r="BB110" s="885"/>
      <c r="BC110" s="885"/>
      <c r="BD110" s="885"/>
      <c r="BE110" s="885"/>
      <c r="BF110" s="885"/>
      <c r="BG110" s="885"/>
      <c r="BH110" s="885"/>
      <c r="BI110" s="885"/>
      <c r="BJ110" s="885"/>
      <c r="BK110" s="885"/>
      <c r="BL110" s="885"/>
      <c r="BM110" s="885"/>
      <c r="BN110" s="885"/>
      <c r="BO110" s="885"/>
      <c r="BP110" s="886"/>
      <c r="BQ110" s="918">
        <v>32134986</v>
      </c>
      <c r="BR110" s="919"/>
      <c r="BS110" s="919"/>
      <c r="BT110" s="919"/>
      <c r="BU110" s="919"/>
      <c r="BV110" s="919">
        <v>30277163</v>
      </c>
      <c r="BW110" s="919"/>
      <c r="BX110" s="919"/>
      <c r="BY110" s="919"/>
      <c r="BZ110" s="919"/>
      <c r="CA110" s="919">
        <v>28646063</v>
      </c>
      <c r="CB110" s="919"/>
      <c r="CC110" s="919"/>
      <c r="CD110" s="919"/>
      <c r="CE110" s="919"/>
      <c r="CF110" s="932">
        <v>227.6</v>
      </c>
      <c r="CG110" s="933"/>
      <c r="CH110" s="933"/>
      <c r="CI110" s="933"/>
      <c r="CJ110" s="933"/>
      <c r="CK110" s="934" t="s">
        <v>414</v>
      </c>
      <c r="CL110" s="935"/>
      <c r="CM110" s="917" t="s">
        <v>415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24" customFormat="1" ht="26.25" customHeight="1" x14ac:dyDescent="0.15">
      <c r="A111" s="922" t="s">
        <v>416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417</v>
      </c>
      <c r="BA111" s="911"/>
      <c r="BB111" s="911"/>
      <c r="BC111" s="911"/>
      <c r="BD111" s="911"/>
      <c r="BE111" s="911"/>
      <c r="BF111" s="911"/>
      <c r="BG111" s="911"/>
      <c r="BH111" s="911"/>
      <c r="BI111" s="911"/>
      <c r="BJ111" s="911"/>
      <c r="BK111" s="911"/>
      <c r="BL111" s="911"/>
      <c r="BM111" s="911"/>
      <c r="BN111" s="911"/>
      <c r="BO111" s="911"/>
      <c r="BP111" s="912"/>
      <c r="BQ111" s="913">
        <v>2723</v>
      </c>
      <c r="BR111" s="914"/>
      <c r="BS111" s="914"/>
      <c r="BT111" s="914"/>
      <c r="BU111" s="914"/>
      <c r="BV111" s="914">
        <v>780</v>
      </c>
      <c r="BW111" s="914"/>
      <c r="BX111" s="914"/>
      <c r="BY111" s="914"/>
      <c r="BZ111" s="914"/>
      <c r="CA111" s="914" t="s">
        <v>122</v>
      </c>
      <c r="CB111" s="914"/>
      <c r="CC111" s="914"/>
      <c r="CD111" s="914"/>
      <c r="CE111" s="914"/>
      <c r="CF111" s="908" t="s">
        <v>122</v>
      </c>
      <c r="CG111" s="909"/>
      <c r="CH111" s="909"/>
      <c r="CI111" s="909"/>
      <c r="CJ111" s="909"/>
      <c r="CK111" s="936"/>
      <c r="CL111" s="937"/>
      <c r="CM111" s="910" t="s">
        <v>418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15">
      <c r="A112" s="940" t="s">
        <v>419</v>
      </c>
      <c r="B112" s="941"/>
      <c r="C112" s="911" t="s">
        <v>420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421</v>
      </c>
      <c r="BA112" s="911"/>
      <c r="BB112" s="911"/>
      <c r="BC112" s="911"/>
      <c r="BD112" s="911"/>
      <c r="BE112" s="911"/>
      <c r="BF112" s="911"/>
      <c r="BG112" s="911"/>
      <c r="BH112" s="911"/>
      <c r="BI112" s="911"/>
      <c r="BJ112" s="911"/>
      <c r="BK112" s="911"/>
      <c r="BL112" s="911"/>
      <c r="BM112" s="911"/>
      <c r="BN112" s="911"/>
      <c r="BO112" s="911"/>
      <c r="BP112" s="912"/>
      <c r="BQ112" s="913">
        <v>6445396</v>
      </c>
      <c r="BR112" s="914"/>
      <c r="BS112" s="914"/>
      <c r="BT112" s="914"/>
      <c r="BU112" s="914"/>
      <c r="BV112" s="914">
        <v>5950622</v>
      </c>
      <c r="BW112" s="914"/>
      <c r="BX112" s="914"/>
      <c r="BY112" s="914"/>
      <c r="BZ112" s="914"/>
      <c r="CA112" s="914">
        <v>5671548</v>
      </c>
      <c r="CB112" s="914"/>
      <c r="CC112" s="914"/>
      <c r="CD112" s="914"/>
      <c r="CE112" s="914"/>
      <c r="CF112" s="908">
        <v>45.1</v>
      </c>
      <c r="CG112" s="909"/>
      <c r="CH112" s="909"/>
      <c r="CI112" s="909"/>
      <c r="CJ112" s="909"/>
      <c r="CK112" s="936"/>
      <c r="CL112" s="937"/>
      <c r="CM112" s="910" t="s">
        <v>422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15">
      <c r="A113" s="942"/>
      <c r="B113" s="943"/>
      <c r="C113" s="911" t="s">
        <v>423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545866</v>
      </c>
      <c r="AB113" s="926"/>
      <c r="AC113" s="926"/>
      <c r="AD113" s="926"/>
      <c r="AE113" s="927"/>
      <c r="AF113" s="928">
        <v>511385</v>
      </c>
      <c r="AG113" s="926"/>
      <c r="AH113" s="926"/>
      <c r="AI113" s="926"/>
      <c r="AJ113" s="927"/>
      <c r="AK113" s="928">
        <v>507872</v>
      </c>
      <c r="AL113" s="926"/>
      <c r="AM113" s="926"/>
      <c r="AN113" s="926"/>
      <c r="AO113" s="927"/>
      <c r="AP113" s="929">
        <v>4</v>
      </c>
      <c r="AQ113" s="930"/>
      <c r="AR113" s="930"/>
      <c r="AS113" s="930"/>
      <c r="AT113" s="931"/>
      <c r="AU113" s="896"/>
      <c r="AV113" s="897"/>
      <c r="AW113" s="897"/>
      <c r="AX113" s="897"/>
      <c r="AY113" s="897"/>
      <c r="AZ113" s="910" t="s">
        <v>424</v>
      </c>
      <c r="BA113" s="911"/>
      <c r="BB113" s="911"/>
      <c r="BC113" s="911"/>
      <c r="BD113" s="911"/>
      <c r="BE113" s="911"/>
      <c r="BF113" s="911"/>
      <c r="BG113" s="911"/>
      <c r="BH113" s="911"/>
      <c r="BI113" s="911"/>
      <c r="BJ113" s="911"/>
      <c r="BK113" s="911"/>
      <c r="BL113" s="911"/>
      <c r="BM113" s="911"/>
      <c r="BN113" s="911"/>
      <c r="BO113" s="911"/>
      <c r="BP113" s="912"/>
      <c r="BQ113" s="913">
        <v>4247995</v>
      </c>
      <c r="BR113" s="914"/>
      <c r="BS113" s="914"/>
      <c r="BT113" s="914"/>
      <c r="BU113" s="914"/>
      <c r="BV113" s="914">
        <v>4116045</v>
      </c>
      <c r="BW113" s="914"/>
      <c r="BX113" s="914"/>
      <c r="BY113" s="914"/>
      <c r="BZ113" s="914"/>
      <c r="CA113" s="914">
        <v>4032958</v>
      </c>
      <c r="CB113" s="914"/>
      <c r="CC113" s="914"/>
      <c r="CD113" s="914"/>
      <c r="CE113" s="914"/>
      <c r="CF113" s="908">
        <v>32</v>
      </c>
      <c r="CG113" s="909"/>
      <c r="CH113" s="909"/>
      <c r="CI113" s="909"/>
      <c r="CJ113" s="909"/>
      <c r="CK113" s="936"/>
      <c r="CL113" s="937"/>
      <c r="CM113" s="910" t="s">
        <v>425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v>88</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24" customFormat="1" ht="26.25" customHeight="1" x14ac:dyDescent="0.15">
      <c r="A114" s="942"/>
      <c r="B114" s="943"/>
      <c r="C114" s="911" t="s">
        <v>426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104930</v>
      </c>
      <c r="AB114" s="947"/>
      <c r="AC114" s="947"/>
      <c r="AD114" s="947"/>
      <c r="AE114" s="948"/>
      <c r="AF114" s="949">
        <v>71428</v>
      </c>
      <c r="AG114" s="947"/>
      <c r="AH114" s="947"/>
      <c r="AI114" s="947"/>
      <c r="AJ114" s="948"/>
      <c r="AK114" s="949">
        <v>171469</v>
      </c>
      <c r="AL114" s="947"/>
      <c r="AM114" s="947"/>
      <c r="AN114" s="947"/>
      <c r="AO114" s="948"/>
      <c r="AP114" s="950">
        <v>1.4</v>
      </c>
      <c r="AQ114" s="951"/>
      <c r="AR114" s="951"/>
      <c r="AS114" s="951"/>
      <c r="AT114" s="952"/>
      <c r="AU114" s="896"/>
      <c r="AV114" s="897"/>
      <c r="AW114" s="897"/>
      <c r="AX114" s="897"/>
      <c r="AY114" s="897"/>
      <c r="AZ114" s="910" t="s">
        <v>427</v>
      </c>
      <c r="BA114" s="911"/>
      <c r="BB114" s="911"/>
      <c r="BC114" s="911"/>
      <c r="BD114" s="911"/>
      <c r="BE114" s="911"/>
      <c r="BF114" s="911"/>
      <c r="BG114" s="911"/>
      <c r="BH114" s="911"/>
      <c r="BI114" s="911"/>
      <c r="BJ114" s="911"/>
      <c r="BK114" s="911"/>
      <c r="BL114" s="911"/>
      <c r="BM114" s="911"/>
      <c r="BN114" s="911"/>
      <c r="BO114" s="911"/>
      <c r="BP114" s="912"/>
      <c r="BQ114" s="913">
        <v>904298</v>
      </c>
      <c r="BR114" s="914"/>
      <c r="BS114" s="914"/>
      <c r="BT114" s="914"/>
      <c r="BU114" s="914"/>
      <c r="BV114" s="914">
        <v>862019</v>
      </c>
      <c r="BW114" s="914"/>
      <c r="BX114" s="914"/>
      <c r="BY114" s="914"/>
      <c r="BZ114" s="914"/>
      <c r="CA114" s="914">
        <v>1032495</v>
      </c>
      <c r="CB114" s="914"/>
      <c r="CC114" s="914"/>
      <c r="CD114" s="914"/>
      <c r="CE114" s="914"/>
      <c r="CF114" s="908">
        <v>8.1999999999999993</v>
      </c>
      <c r="CG114" s="909"/>
      <c r="CH114" s="909"/>
      <c r="CI114" s="909"/>
      <c r="CJ114" s="909"/>
      <c r="CK114" s="936"/>
      <c r="CL114" s="937"/>
      <c r="CM114" s="910" t="s">
        <v>428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15">
      <c r="A115" s="942"/>
      <c r="B115" s="943"/>
      <c r="C115" s="911" t="s">
        <v>429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132706</v>
      </c>
      <c r="AB115" s="926"/>
      <c r="AC115" s="926"/>
      <c r="AD115" s="926"/>
      <c r="AE115" s="927"/>
      <c r="AF115" s="928">
        <v>1205</v>
      </c>
      <c r="AG115" s="926"/>
      <c r="AH115" s="926"/>
      <c r="AI115" s="926"/>
      <c r="AJ115" s="927"/>
      <c r="AK115" s="928">
        <v>1198</v>
      </c>
      <c r="AL115" s="926"/>
      <c r="AM115" s="926"/>
      <c r="AN115" s="926"/>
      <c r="AO115" s="927"/>
      <c r="AP115" s="929">
        <v>0</v>
      </c>
      <c r="AQ115" s="930"/>
      <c r="AR115" s="930"/>
      <c r="AS115" s="930"/>
      <c r="AT115" s="931"/>
      <c r="AU115" s="896"/>
      <c r="AV115" s="897"/>
      <c r="AW115" s="897"/>
      <c r="AX115" s="897"/>
      <c r="AY115" s="897"/>
      <c r="AZ115" s="910" t="s">
        <v>430</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24" customFormat="1" ht="26.25" customHeight="1" x14ac:dyDescent="0.15">
      <c r="A116" s="944"/>
      <c r="B116" s="945"/>
      <c r="C116" s="953" t="s">
        <v>432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433</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24"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435</v>
      </c>
      <c r="Z117" s="882"/>
      <c r="AA117" s="966">
        <v>4384280</v>
      </c>
      <c r="AB117" s="967"/>
      <c r="AC117" s="967"/>
      <c r="AD117" s="967"/>
      <c r="AE117" s="968"/>
      <c r="AF117" s="969">
        <v>4156541</v>
      </c>
      <c r="AG117" s="967"/>
      <c r="AH117" s="967"/>
      <c r="AI117" s="967"/>
      <c r="AJ117" s="968"/>
      <c r="AK117" s="969">
        <v>3959392</v>
      </c>
      <c r="AL117" s="967"/>
      <c r="AM117" s="967"/>
      <c r="AN117" s="967"/>
      <c r="AO117" s="968"/>
      <c r="AP117" s="970"/>
      <c r="AQ117" s="971"/>
      <c r="AR117" s="971"/>
      <c r="AS117" s="971"/>
      <c r="AT117" s="972"/>
      <c r="AU117" s="896"/>
      <c r="AV117" s="897"/>
      <c r="AW117" s="897"/>
      <c r="AX117" s="897"/>
      <c r="AY117" s="897"/>
      <c r="AZ117" s="962" t="s">
        <v>436</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15">
      <c r="A118" s="900"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408</v>
      </c>
      <c r="AB118" s="881"/>
      <c r="AC118" s="881"/>
      <c r="AD118" s="881"/>
      <c r="AE118" s="882"/>
      <c r="AF118" s="880" t="s">
        <v>409</v>
      </c>
      <c r="AG118" s="881"/>
      <c r="AH118" s="881"/>
      <c r="AI118" s="881"/>
      <c r="AJ118" s="882"/>
      <c r="AK118" s="880" t="s">
        <v>294</v>
      </c>
      <c r="AL118" s="881"/>
      <c r="AM118" s="881"/>
      <c r="AN118" s="881"/>
      <c r="AO118" s="882"/>
      <c r="AP118" s="958" t="s">
        <v>410</v>
      </c>
      <c r="AQ118" s="959"/>
      <c r="AR118" s="959"/>
      <c r="AS118" s="959"/>
      <c r="AT118" s="960"/>
      <c r="AU118" s="896"/>
      <c r="AV118" s="897"/>
      <c r="AW118" s="897"/>
      <c r="AX118" s="897"/>
      <c r="AY118" s="897"/>
      <c r="AZ118" s="961" t="s">
        <v>438</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439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15">
      <c r="A119" s="1044" t="s">
        <v>414</v>
      </c>
      <c r="B119" s="935"/>
      <c r="C119" s="917" t="s">
        <v>415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47" t="s">
        <v>177</v>
      </c>
      <c r="BA119" s="247"/>
      <c r="BB119" s="247"/>
      <c r="BC119" s="247"/>
      <c r="BD119" s="247"/>
      <c r="BE119" s="247"/>
      <c r="BF119" s="247"/>
      <c r="BG119" s="247"/>
      <c r="BH119" s="247"/>
      <c r="BI119" s="247"/>
      <c r="BJ119" s="247"/>
      <c r="BK119" s="247"/>
      <c r="BL119" s="247"/>
      <c r="BM119" s="247"/>
      <c r="BN119" s="247"/>
      <c r="BO119" s="965" t="s">
        <v>440</v>
      </c>
      <c r="BP119" s="993"/>
      <c r="BQ119" s="987">
        <v>43735398</v>
      </c>
      <c r="BR119" s="988"/>
      <c r="BS119" s="988"/>
      <c r="BT119" s="988"/>
      <c r="BU119" s="988"/>
      <c r="BV119" s="988">
        <v>41206629</v>
      </c>
      <c r="BW119" s="988"/>
      <c r="BX119" s="988"/>
      <c r="BY119" s="988"/>
      <c r="BZ119" s="988"/>
      <c r="CA119" s="988">
        <v>39383064</v>
      </c>
      <c r="CB119" s="988"/>
      <c r="CC119" s="988"/>
      <c r="CD119" s="988"/>
      <c r="CE119" s="988"/>
      <c r="CF119" s="989"/>
      <c r="CG119" s="990"/>
      <c r="CH119" s="990"/>
      <c r="CI119" s="990"/>
      <c r="CJ119" s="991"/>
      <c r="CK119" s="938"/>
      <c r="CL119" s="939"/>
      <c r="CM119" s="961" t="s">
        <v>441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v>2635</v>
      </c>
      <c r="DH119" s="974"/>
      <c r="DI119" s="974"/>
      <c r="DJ119" s="974"/>
      <c r="DK119" s="975"/>
      <c r="DL119" s="973">
        <v>780</v>
      </c>
      <c r="DM119" s="974"/>
      <c r="DN119" s="974"/>
      <c r="DO119" s="974"/>
      <c r="DP119" s="975"/>
      <c r="DQ119" s="973" t="s">
        <v>122</v>
      </c>
      <c r="DR119" s="974"/>
      <c r="DS119" s="974"/>
      <c r="DT119" s="974"/>
      <c r="DU119" s="975"/>
      <c r="DV119" s="976" t="s">
        <v>122</v>
      </c>
      <c r="DW119" s="977"/>
      <c r="DX119" s="977"/>
      <c r="DY119" s="977"/>
      <c r="DZ119" s="978"/>
    </row>
    <row r="120" spans="1:130" s="224" customFormat="1" ht="26.25" customHeight="1" x14ac:dyDescent="0.15">
      <c r="A120" s="1045"/>
      <c r="B120" s="937"/>
      <c r="C120" s="910" t="s">
        <v>418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442</v>
      </c>
      <c r="AV120" s="980"/>
      <c r="AW120" s="980"/>
      <c r="AX120" s="980"/>
      <c r="AY120" s="981"/>
      <c r="AZ120" s="917" t="s">
        <v>443</v>
      </c>
      <c r="BA120" s="885"/>
      <c r="BB120" s="885"/>
      <c r="BC120" s="885"/>
      <c r="BD120" s="885"/>
      <c r="BE120" s="885"/>
      <c r="BF120" s="885"/>
      <c r="BG120" s="885"/>
      <c r="BH120" s="885"/>
      <c r="BI120" s="885"/>
      <c r="BJ120" s="885"/>
      <c r="BK120" s="885"/>
      <c r="BL120" s="885"/>
      <c r="BM120" s="885"/>
      <c r="BN120" s="885"/>
      <c r="BO120" s="885"/>
      <c r="BP120" s="886"/>
      <c r="BQ120" s="918">
        <v>11204037</v>
      </c>
      <c r="BR120" s="919"/>
      <c r="BS120" s="919"/>
      <c r="BT120" s="919"/>
      <c r="BU120" s="919"/>
      <c r="BV120" s="919">
        <v>11705793</v>
      </c>
      <c r="BW120" s="919"/>
      <c r="BX120" s="919"/>
      <c r="BY120" s="919"/>
      <c r="BZ120" s="919"/>
      <c r="CA120" s="919">
        <v>12195918</v>
      </c>
      <c r="CB120" s="919"/>
      <c r="CC120" s="919"/>
      <c r="CD120" s="919"/>
      <c r="CE120" s="919"/>
      <c r="CF120" s="932">
        <v>96.9</v>
      </c>
      <c r="CG120" s="933"/>
      <c r="CH120" s="933"/>
      <c r="CI120" s="933"/>
      <c r="CJ120" s="933"/>
      <c r="CK120" s="994" t="s">
        <v>444</v>
      </c>
      <c r="CL120" s="995"/>
      <c r="CM120" s="995"/>
      <c r="CN120" s="995"/>
      <c r="CO120" s="996"/>
      <c r="CP120" s="1002" t="s">
        <v>393</v>
      </c>
      <c r="CQ120" s="1003"/>
      <c r="CR120" s="1003"/>
      <c r="CS120" s="1003"/>
      <c r="CT120" s="1003"/>
      <c r="CU120" s="1003"/>
      <c r="CV120" s="1003"/>
      <c r="CW120" s="1003"/>
      <c r="CX120" s="1003"/>
      <c r="CY120" s="1003"/>
      <c r="CZ120" s="1003"/>
      <c r="DA120" s="1003"/>
      <c r="DB120" s="1003"/>
      <c r="DC120" s="1003"/>
      <c r="DD120" s="1003"/>
      <c r="DE120" s="1003"/>
      <c r="DF120" s="1004"/>
      <c r="DG120" s="918">
        <v>5793988</v>
      </c>
      <c r="DH120" s="919"/>
      <c r="DI120" s="919"/>
      <c r="DJ120" s="919"/>
      <c r="DK120" s="919"/>
      <c r="DL120" s="919">
        <v>5335874</v>
      </c>
      <c r="DM120" s="919"/>
      <c r="DN120" s="919"/>
      <c r="DO120" s="919"/>
      <c r="DP120" s="919"/>
      <c r="DQ120" s="919">
        <v>5006715</v>
      </c>
      <c r="DR120" s="919"/>
      <c r="DS120" s="919"/>
      <c r="DT120" s="919"/>
      <c r="DU120" s="919"/>
      <c r="DV120" s="920">
        <v>39.799999999999997</v>
      </c>
      <c r="DW120" s="920"/>
      <c r="DX120" s="920"/>
      <c r="DY120" s="920"/>
      <c r="DZ120" s="921"/>
    </row>
    <row r="121" spans="1:130" s="224" customFormat="1" ht="26.25" customHeight="1" x14ac:dyDescent="0.15">
      <c r="A121" s="1045"/>
      <c r="B121" s="937"/>
      <c r="C121" s="962" t="s">
        <v>445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v>130301</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446</v>
      </c>
      <c r="BA121" s="911"/>
      <c r="BB121" s="911"/>
      <c r="BC121" s="911"/>
      <c r="BD121" s="911"/>
      <c r="BE121" s="911"/>
      <c r="BF121" s="911"/>
      <c r="BG121" s="911"/>
      <c r="BH121" s="911"/>
      <c r="BI121" s="911"/>
      <c r="BJ121" s="911"/>
      <c r="BK121" s="911"/>
      <c r="BL121" s="911"/>
      <c r="BM121" s="911"/>
      <c r="BN121" s="911"/>
      <c r="BO121" s="911"/>
      <c r="BP121" s="912"/>
      <c r="BQ121" s="913">
        <v>815825</v>
      </c>
      <c r="BR121" s="914"/>
      <c r="BS121" s="914"/>
      <c r="BT121" s="914"/>
      <c r="BU121" s="914"/>
      <c r="BV121" s="914">
        <v>728670</v>
      </c>
      <c r="BW121" s="914"/>
      <c r="BX121" s="914"/>
      <c r="BY121" s="914"/>
      <c r="BZ121" s="914"/>
      <c r="CA121" s="914">
        <v>637118</v>
      </c>
      <c r="CB121" s="914"/>
      <c r="CC121" s="914"/>
      <c r="CD121" s="914"/>
      <c r="CE121" s="914"/>
      <c r="CF121" s="908">
        <v>5.0999999999999996</v>
      </c>
      <c r="CG121" s="909"/>
      <c r="CH121" s="909"/>
      <c r="CI121" s="909"/>
      <c r="CJ121" s="909"/>
      <c r="CK121" s="997"/>
      <c r="CL121" s="998"/>
      <c r="CM121" s="998"/>
      <c r="CN121" s="998"/>
      <c r="CO121" s="999"/>
      <c r="CP121" s="1007" t="s">
        <v>391</v>
      </c>
      <c r="CQ121" s="1008"/>
      <c r="CR121" s="1008"/>
      <c r="CS121" s="1008"/>
      <c r="CT121" s="1008"/>
      <c r="CU121" s="1008"/>
      <c r="CV121" s="1008"/>
      <c r="CW121" s="1008"/>
      <c r="CX121" s="1008"/>
      <c r="CY121" s="1008"/>
      <c r="CZ121" s="1008"/>
      <c r="DA121" s="1008"/>
      <c r="DB121" s="1008"/>
      <c r="DC121" s="1008"/>
      <c r="DD121" s="1008"/>
      <c r="DE121" s="1008"/>
      <c r="DF121" s="1009"/>
      <c r="DG121" s="913">
        <v>651408</v>
      </c>
      <c r="DH121" s="914"/>
      <c r="DI121" s="914"/>
      <c r="DJ121" s="914"/>
      <c r="DK121" s="914"/>
      <c r="DL121" s="914">
        <v>614748</v>
      </c>
      <c r="DM121" s="914"/>
      <c r="DN121" s="914"/>
      <c r="DO121" s="914"/>
      <c r="DP121" s="914"/>
      <c r="DQ121" s="914">
        <v>664833</v>
      </c>
      <c r="DR121" s="914"/>
      <c r="DS121" s="914"/>
      <c r="DT121" s="914"/>
      <c r="DU121" s="914"/>
      <c r="DV121" s="915">
        <v>5.3</v>
      </c>
      <c r="DW121" s="915"/>
      <c r="DX121" s="915"/>
      <c r="DY121" s="915"/>
      <c r="DZ121" s="916"/>
    </row>
    <row r="122" spans="1:130" s="224" customFormat="1" ht="26.25" customHeight="1" x14ac:dyDescent="0.15">
      <c r="A122" s="1045"/>
      <c r="B122" s="937"/>
      <c r="C122" s="910" t="s">
        <v>428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447</v>
      </c>
      <c r="BA122" s="953"/>
      <c r="BB122" s="953"/>
      <c r="BC122" s="953"/>
      <c r="BD122" s="953"/>
      <c r="BE122" s="953"/>
      <c r="BF122" s="953"/>
      <c r="BG122" s="953"/>
      <c r="BH122" s="953"/>
      <c r="BI122" s="953"/>
      <c r="BJ122" s="953"/>
      <c r="BK122" s="953"/>
      <c r="BL122" s="953"/>
      <c r="BM122" s="953"/>
      <c r="BN122" s="953"/>
      <c r="BO122" s="953"/>
      <c r="BP122" s="954"/>
      <c r="BQ122" s="987">
        <v>29960986</v>
      </c>
      <c r="BR122" s="988"/>
      <c r="BS122" s="988"/>
      <c r="BT122" s="988"/>
      <c r="BU122" s="988"/>
      <c r="BV122" s="988">
        <v>27965532</v>
      </c>
      <c r="BW122" s="988"/>
      <c r="BX122" s="988"/>
      <c r="BY122" s="988"/>
      <c r="BZ122" s="988"/>
      <c r="CA122" s="988">
        <v>26395615</v>
      </c>
      <c r="CB122" s="988"/>
      <c r="CC122" s="988"/>
      <c r="CD122" s="988"/>
      <c r="CE122" s="988"/>
      <c r="CF122" s="1005">
        <v>209.7</v>
      </c>
      <c r="CG122" s="1006"/>
      <c r="CH122" s="1006"/>
      <c r="CI122" s="1006"/>
      <c r="CJ122" s="1006"/>
      <c r="CK122" s="997"/>
      <c r="CL122" s="998"/>
      <c r="CM122" s="998"/>
      <c r="CN122" s="998"/>
      <c r="CO122" s="999"/>
      <c r="CP122" s="1007" t="s">
        <v>390</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24" customFormat="1" ht="26.25" customHeight="1" x14ac:dyDescent="0.15">
      <c r="A123" s="1045"/>
      <c r="B123" s="937"/>
      <c r="C123" s="910" t="s">
        <v>434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47" t="s">
        <v>177</v>
      </c>
      <c r="BA123" s="247"/>
      <c r="BB123" s="247"/>
      <c r="BC123" s="247"/>
      <c r="BD123" s="247"/>
      <c r="BE123" s="247"/>
      <c r="BF123" s="247"/>
      <c r="BG123" s="247"/>
      <c r="BH123" s="247"/>
      <c r="BI123" s="247"/>
      <c r="BJ123" s="247"/>
      <c r="BK123" s="247"/>
      <c r="BL123" s="247"/>
      <c r="BM123" s="247"/>
      <c r="BN123" s="247"/>
      <c r="BO123" s="965" t="s">
        <v>448</v>
      </c>
      <c r="BP123" s="993"/>
      <c r="BQ123" s="1051">
        <v>41980848</v>
      </c>
      <c r="BR123" s="1052"/>
      <c r="BS123" s="1052"/>
      <c r="BT123" s="1052"/>
      <c r="BU123" s="1052"/>
      <c r="BV123" s="1052">
        <v>40399995</v>
      </c>
      <c r="BW123" s="1052"/>
      <c r="BX123" s="1052"/>
      <c r="BY123" s="1052"/>
      <c r="BZ123" s="1052"/>
      <c r="CA123" s="1052">
        <v>39228651</v>
      </c>
      <c r="CB123" s="1052"/>
      <c r="CC123" s="1052"/>
      <c r="CD123" s="1052"/>
      <c r="CE123" s="1052"/>
      <c r="CF123" s="989"/>
      <c r="CG123" s="990"/>
      <c r="CH123" s="990"/>
      <c r="CI123" s="990"/>
      <c r="CJ123" s="991"/>
      <c r="CK123" s="997"/>
      <c r="CL123" s="998"/>
      <c r="CM123" s="998"/>
      <c r="CN123" s="998"/>
      <c r="CO123" s="999"/>
      <c r="CP123" s="1007" t="s">
        <v>389</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24" customFormat="1" ht="26.25" customHeight="1" thickBot="1" x14ac:dyDescent="0.2">
      <c r="A124" s="1045"/>
      <c r="B124" s="937"/>
      <c r="C124" s="910" t="s">
        <v>437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13.7</v>
      </c>
      <c r="BR124" s="1015"/>
      <c r="BS124" s="1015"/>
      <c r="BT124" s="1015"/>
      <c r="BU124" s="1015"/>
      <c r="BV124" s="1015">
        <v>6.5</v>
      </c>
      <c r="BW124" s="1015"/>
      <c r="BX124" s="1015"/>
      <c r="BY124" s="1015"/>
      <c r="BZ124" s="1015"/>
      <c r="CA124" s="1015">
        <v>1.2</v>
      </c>
      <c r="CB124" s="1015"/>
      <c r="CC124" s="1015"/>
      <c r="CD124" s="1015"/>
      <c r="CE124" s="1015"/>
      <c r="CF124" s="1016"/>
      <c r="CG124" s="1017"/>
      <c r="CH124" s="1017"/>
      <c r="CI124" s="1017"/>
      <c r="CJ124" s="1018"/>
      <c r="CK124" s="1000"/>
      <c r="CL124" s="1000"/>
      <c r="CM124" s="1000"/>
      <c r="CN124" s="1000"/>
      <c r="CO124" s="1001"/>
      <c r="CP124" s="1007" t="s">
        <v>450</v>
      </c>
      <c r="CQ124" s="1008"/>
      <c r="CR124" s="1008"/>
      <c r="CS124" s="1008"/>
      <c r="CT124" s="1008"/>
      <c r="CU124" s="1008"/>
      <c r="CV124" s="1008"/>
      <c r="CW124" s="1008"/>
      <c r="CX124" s="1008"/>
      <c r="CY124" s="1008"/>
      <c r="CZ124" s="1008"/>
      <c r="DA124" s="1008"/>
      <c r="DB124" s="1008"/>
      <c r="DC124" s="1008"/>
      <c r="DD124" s="1008"/>
      <c r="DE124" s="1008"/>
      <c r="DF124" s="1009"/>
      <c r="DG124" s="992" t="s">
        <v>122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24" customFormat="1" ht="26.25" customHeight="1" x14ac:dyDescent="0.15">
      <c r="A125" s="1045"/>
      <c r="B125" s="937"/>
      <c r="C125" s="910" t="s">
        <v>439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451</v>
      </c>
      <c r="CL125" s="995"/>
      <c r="CM125" s="995"/>
      <c r="CN125" s="995"/>
      <c r="CO125" s="996"/>
      <c r="CP125" s="917" t="s">
        <v>452</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
      <c r="A126" s="1045"/>
      <c r="B126" s="937"/>
      <c r="C126" s="910" t="s">
        <v>441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2405</v>
      </c>
      <c r="AB126" s="947"/>
      <c r="AC126" s="947"/>
      <c r="AD126" s="947"/>
      <c r="AE126" s="948"/>
      <c r="AF126" s="949">
        <v>1205</v>
      </c>
      <c r="AG126" s="947"/>
      <c r="AH126" s="947"/>
      <c r="AI126" s="947"/>
      <c r="AJ126" s="948"/>
      <c r="AK126" s="949">
        <v>1198</v>
      </c>
      <c r="AL126" s="947"/>
      <c r="AM126" s="947"/>
      <c r="AN126" s="947"/>
      <c r="AO126" s="948"/>
      <c r="AP126" s="950">
        <v>0</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453</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15">
      <c r="A127" s="1046"/>
      <c r="B127" s="939"/>
      <c r="C127" s="961" t="s">
        <v>454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26"/>
      <c r="AV127" s="226"/>
      <c r="AW127" s="226"/>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459</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94039</v>
      </c>
      <c r="AB128" s="1034"/>
      <c r="AC128" s="1034"/>
      <c r="AD128" s="1034"/>
      <c r="AE128" s="1035"/>
      <c r="AF128" s="1036">
        <v>98848</v>
      </c>
      <c r="AG128" s="1034"/>
      <c r="AH128" s="1034"/>
      <c r="AI128" s="1034"/>
      <c r="AJ128" s="1035"/>
      <c r="AK128" s="1036">
        <v>99389</v>
      </c>
      <c r="AL128" s="1034"/>
      <c r="AM128" s="1034"/>
      <c r="AN128" s="1034"/>
      <c r="AO128" s="1035"/>
      <c r="AP128" s="1037"/>
      <c r="AQ128" s="1038"/>
      <c r="AR128" s="1038"/>
      <c r="AS128" s="1038"/>
      <c r="AT128" s="1039"/>
      <c r="AU128" s="226"/>
      <c r="AV128" s="226"/>
      <c r="AW128" s="226"/>
      <c r="AX128" s="884" t="s">
        <v>462</v>
      </c>
      <c r="AY128" s="885"/>
      <c r="AZ128" s="885"/>
      <c r="BA128" s="885"/>
      <c r="BB128" s="885"/>
      <c r="BC128" s="885"/>
      <c r="BD128" s="885"/>
      <c r="BE128" s="886"/>
      <c r="BF128" s="1040" t="s">
        <v>122</v>
      </c>
      <c r="BG128" s="1041"/>
      <c r="BH128" s="1041"/>
      <c r="BI128" s="1041"/>
      <c r="BJ128" s="1041"/>
      <c r="BK128" s="1041"/>
      <c r="BL128" s="1042"/>
      <c r="BM128" s="1040">
        <v>12.76</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464</v>
      </c>
      <c r="X129" s="1059"/>
      <c r="Y129" s="1059"/>
      <c r="Z129" s="1060"/>
      <c r="AA129" s="946">
        <v>15823035</v>
      </c>
      <c r="AB129" s="947"/>
      <c r="AC129" s="947"/>
      <c r="AD129" s="947"/>
      <c r="AE129" s="948"/>
      <c r="AF129" s="949">
        <v>15294545</v>
      </c>
      <c r="AG129" s="947"/>
      <c r="AH129" s="947"/>
      <c r="AI129" s="947"/>
      <c r="AJ129" s="948"/>
      <c r="AK129" s="949">
        <v>15299410</v>
      </c>
      <c r="AL129" s="947"/>
      <c r="AM129" s="947"/>
      <c r="AN129" s="947"/>
      <c r="AO129" s="948"/>
      <c r="AP129" s="1061"/>
      <c r="AQ129" s="1062"/>
      <c r="AR129" s="1062"/>
      <c r="AS129" s="1062"/>
      <c r="AT129" s="1063"/>
      <c r="AU129" s="227"/>
      <c r="AV129" s="227"/>
      <c r="AW129" s="227"/>
      <c r="AX129" s="1053" t="s">
        <v>465</v>
      </c>
      <c r="AY129" s="911"/>
      <c r="AZ129" s="911"/>
      <c r="BA129" s="911"/>
      <c r="BB129" s="911"/>
      <c r="BC129" s="911"/>
      <c r="BD129" s="911"/>
      <c r="BE129" s="912"/>
      <c r="BF129" s="1054" t="s">
        <v>122</v>
      </c>
      <c r="BG129" s="1055"/>
      <c r="BH129" s="1055"/>
      <c r="BI129" s="1055"/>
      <c r="BJ129" s="1055"/>
      <c r="BK129" s="1055"/>
      <c r="BL129" s="1056"/>
      <c r="BM129" s="1054">
        <v>17.760000000000002</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2" t="s">
        <v>466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467</v>
      </c>
      <c r="X130" s="1059"/>
      <c r="Y130" s="1059"/>
      <c r="Z130" s="1060"/>
      <c r="AA130" s="946">
        <v>3078812</v>
      </c>
      <c r="AB130" s="947"/>
      <c r="AC130" s="947"/>
      <c r="AD130" s="947"/>
      <c r="AE130" s="948"/>
      <c r="AF130" s="949">
        <v>2973030</v>
      </c>
      <c r="AG130" s="947"/>
      <c r="AH130" s="947"/>
      <c r="AI130" s="947"/>
      <c r="AJ130" s="948"/>
      <c r="AK130" s="949">
        <v>2711424</v>
      </c>
      <c r="AL130" s="947"/>
      <c r="AM130" s="947"/>
      <c r="AN130" s="947"/>
      <c r="AO130" s="948"/>
      <c r="AP130" s="1061"/>
      <c r="AQ130" s="1062"/>
      <c r="AR130" s="1062"/>
      <c r="AS130" s="1062"/>
      <c r="AT130" s="1063"/>
      <c r="AU130" s="227"/>
      <c r="AV130" s="227"/>
      <c r="AW130" s="227"/>
      <c r="AX130" s="1053" t="s">
        <v>468</v>
      </c>
      <c r="AY130" s="911"/>
      <c r="AZ130" s="911"/>
      <c r="BA130" s="911"/>
      <c r="BB130" s="911"/>
      <c r="BC130" s="911"/>
      <c r="BD130" s="911"/>
      <c r="BE130" s="912"/>
      <c r="BF130" s="1089">
        <v>9.1</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469</v>
      </c>
      <c r="X131" s="1096"/>
      <c r="Y131" s="1096"/>
      <c r="Z131" s="1097"/>
      <c r="AA131" s="992">
        <v>12744223</v>
      </c>
      <c r="AB131" s="974"/>
      <c r="AC131" s="974"/>
      <c r="AD131" s="974"/>
      <c r="AE131" s="975"/>
      <c r="AF131" s="973">
        <v>12321515</v>
      </c>
      <c r="AG131" s="974"/>
      <c r="AH131" s="974"/>
      <c r="AI131" s="974"/>
      <c r="AJ131" s="975"/>
      <c r="AK131" s="973">
        <v>12587986</v>
      </c>
      <c r="AL131" s="974"/>
      <c r="AM131" s="974"/>
      <c r="AN131" s="974"/>
      <c r="AO131" s="975"/>
      <c r="AP131" s="1098"/>
      <c r="AQ131" s="1099"/>
      <c r="AR131" s="1099"/>
      <c r="AS131" s="1099"/>
      <c r="AT131" s="1100"/>
      <c r="AU131" s="227"/>
      <c r="AV131" s="227"/>
      <c r="AW131" s="227"/>
      <c r="AX131" s="1071" t="s">
        <v>470</v>
      </c>
      <c r="AY131" s="713"/>
      <c r="AZ131" s="713"/>
      <c r="BA131" s="713"/>
      <c r="BB131" s="713"/>
      <c r="BC131" s="713"/>
      <c r="BD131" s="713"/>
      <c r="BE131" s="1024"/>
      <c r="BF131" s="1072">
        <v>1.2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8" t="s">
        <v>471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472</v>
      </c>
      <c r="W132" s="1082"/>
      <c r="X132" s="1082"/>
      <c r="Y132" s="1082"/>
      <c r="Z132" s="1083"/>
      <c r="AA132" s="1084">
        <v>9.5057109410000002</v>
      </c>
      <c r="AB132" s="1085"/>
      <c r="AC132" s="1085"/>
      <c r="AD132" s="1085"/>
      <c r="AE132" s="1086"/>
      <c r="AF132" s="1087">
        <v>8.8030002799999991</v>
      </c>
      <c r="AG132" s="1085"/>
      <c r="AH132" s="1085"/>
      <c r="AI132" s="1085"/>
      <c r="AJ132" s="1086"/>
      <c r="AK132" s="1087">
        <v>9.1244063979999996</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473</v>
      </c>
      <c r="W133" s="1065"/>
      <c r="X133" s="1065"/>
      <c r="Y133" s="1065"/>
      <c r="Z133" s="1066"/>
      <c r="AA133" s="1067">
        <v>10.4</v>
      </c>
      <c r="AB133" s="1068"/>
      <c r="AC133" s="1068"/>
      <c r="AD133" s="1068"/>
      <c r="AE133" s="1069"/>
      <c r="AF133" s="1067">
        <v>9.1999999999999993</v>
      </c>
      <c r="AG133" s="1068"/>
      <c r="AH133" s="1068"/>
      <c r="AI133" s="1068"/>
      <c r="AJ133" s="1069"/>
      <c r="AK133" s="1067">
        <v>9.1</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xOrwFWgmoVoo4PZYZYr2BcxfhVlod1sjxzkjeVW5aOMpno9SeqmY5EuUvCx3/wSuB3LyLdjcOvWMMrkeEUWXA==" saltValue="pNH8Tn90UPdaS8k94PJa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r6qz6ks38D4OvKic2IFvn1oy6Tpd3AT4dn3VCSAow3SXsB6Wf3J6NRUIebTBVXLfM32q0fRVyFH1dI7GFEdYg==" saltValue="NQy7fklZcJVisXHHbLk6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0Ck4k/p8/571woHcA2bmF45ro3yJNe1ZVfsD1Sq49tOjSLSEkoisAavpvT1dHyX8zx8xfazHnAxSqc+JHm1Q==" saltValue="AwaSkwAW6CF9s272czRg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6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2" t="s">
        <v>477</v>
      </c>
      <c r="AP7" s="265"/>
      <c r="AQ7" s="266" t="s">
        <v>478</v>
      </c>
      <c r="AR7" s="267"/>
    </row>
    <row r="8" spans="1:46" x14ac:dyDescent="0.15">
      <c r="A8" s="259"/>
      <c r="AK8" s="268"/>
      <c r="AL8" s="269"/>
      <c r="AM8" s="269"/>
      <c r="AN8" s="270"/>
      <c r="AO8" s="1103"/>
      <c r="AP8" s="271" t="s">
        <v>479</v>
      </c>
      <c r="AQ8" s="272" t="s">
        <v>480</v>
      </c>
      <c r="AR8" s="273" t="s">
        <v>481</v>
      </c>
    </row>
    <row r="9" spans="1:46" x14ac:dyDescent="0.15">
      <c r="A9" s="259"/>
      <c r="AK9" s="1104" t="s">
        <v>482</v>
      </c>
      <c r="AL9" s="1105"/>
      <c r="AM9" s="1105"/>
      <c r="AN9" s="1106"/>
      <c r="AO9" s="274">
        <v>3622632</v>
      </c>
      <c r="AP9" s="274">
        <v>77384</v>
      </c>
      <c r="AQ9" s="275">
        <v>97843</v>
      </c>
      <c r="AR9" s="276">
        <v>-20.9</v>
      </c>
    </row>
    <row r="10" spans="1:46" ht="13.5" customHeight="1" x14ac:dyDescent="0.15">
      <c r="A10" s="259"/>
      <c r="AK10" s="1104" t="s">
        <v>483</v>
      </c>
      <c r="AL10" s="1105"/>
      <c r="AM10" s="1105"/>
      <c r="AN10" s="1106"/>
      <c r="AO10" s="277">
        <v>345290</v>
      </c>
      <c r="AP10" s="277">
        <v>7376</v>
      </c>
      <c r="AQ10" s="278">
        <v>9606</v>
      </c>
      <c r="AR10" s="279">
        <v>-23.2</v>
      </c>
    </row>
    <row r="11" spans="1:46" ht="13.5" customHeight="1" x14ac:dyDescent="0.15">
      <c r="A11" s="259"/>
      <c r="AK11" s="1104" t="s">
        <v>484</v>
      </c>
      <c r="AL11" s="1105"/>
      <c r="AM11" s="1105"/>
      <c r="AN11" s="1106"/>
      <c r="AO11" s="277">
        <v>11284</v>
      </c>
      <c r="AP11" s="277">
        <v>241</v>
      </c>
      <c r="AQ11" s="278">
        <v>1489</v>
      </c>
      <c r="AR11" s="279">
        <v>-83.8</v>
      </c>
    </row>
    <row r="12" spans="1:46" ht="13.5" customHeight="1" x14ac:dyDescent="0.15">
      <c r="A12" s="259"/>
      <c r="AK12" s="1104" t="s">
        <v>485</v>
      </c>
      <c r="AL12" s="1105"/>
      <c r="AM12" s="1105"/>
      <c r="AN12" s="1106"/>
      <c r="AO12" s="277" t="s">
        <v>486</v>
      </c>
      <c r="AP12" s="277" t="s">
        <v>486</v>
      </c>
      <c r="AQ12" s="278">
        <v>32</v>
      </c>
      <c r="AR12" s="279" t="s">
        <v>486</v>
      </c>
    </row>
    <row r="13" spans="1:46" ht="13.5" customHeight="1" x14ac:dyDescent="0.15">
      <c r="A13" s="259"/>
      <c r="AK13" s="1104" t="s">
        <v>487</v>
      </c>
      <c r="AL13" s="1105"/>
      <c r="AM13" s="1105"/>
      <c r="AN13" s="1106"/>
      <c r="AO13" s="277">
        <v>135569</v>
      </c>
      <c r="AP13" s="277">
        <v>2896</v>
      </c>
      <c r="AQ13" s="278">
        <v>3914</v>
      </c>
      <c r="AR13" s="279">
        <v>-26</v>
      </c>
    </row>
    <row r="14" spans="1:46" ht="13.5" customHeight="1" x14ac:dyDescent="0.15">
      <c r="A14" s="259"/>
      <c r="AK14" s="1104" t="s">
        <v>488</v>
      </c>
      <c r="AL14" s="1105"/>
      <c r="AM14" s="1105"/>
      <c r="AN14" s="1106"/>
      <c r="AO14" s="277">
        <v>223104</v>
      </c>
      <c r="AP14" s="277">
        <v>4766</v>
      </c>
      <c r="AQ14" s="278">
        <v>2436</v>
      </c>
      <c r="AR14" s="279">
        <v>95.6</v>
      </c>
    </row>
    <row r="15" spans="1:46" ht="13.5" customHeight="1" x14ac:dyDescent="0.15">
      <c r="A15" s="259"/>
      <c r="AK15" s="1107" t="s">
        <v>489</v>
      </c>
      <c r="AL15" s="1108"/>
      <c r="AM15" s="1108"/>
      <c r="AN15" s="1109"/>
      <c r="AO15" s="277">
        <v>-23158</v>
      </c>
      <c r="AP15" s="277">
        <v>-495</v>
      </c>
      <c r="AQ15" s="278">
        <v>-5849</v>
      </c>
      <c r="AR15" s="279">
        <v>-91.5</v>
      </c>
    </row>
    <row r="16" spans="1:46" x14ac:dyDescent="0.15">
      <c r="A16" s="259"/>
      <c r="AK16" s="1107" t="s">
        <v>177</v>
      </c>
      <c r="AL16" s="1108"/>
      <c r="AM16" s="1108"/>
      <c r="AN16" s="1109"/>
      <c r="AO16" s="277">
        <v>4314721</v>
      </c>
      <c r="AP16" s="277">
        <v>92167</v>
      </c>
      <c r="AQ16" s="278">
        <v>109470</v>
      </c>
      <c r="AR16" s="279">
        <v>-15.8</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10" t="s">
        <v>494</v>
      </c>
      <c r="AL21" s="1111"/>
      <c r="AM21" s="1111"/>
      <c r="AN21" s="1112"/>
      <c r="AO21" s="289">
        <v>8.82</v>
      </c>
      <c r="AP21" s="290">
        <v>10.17</v>
      </c>
      <c r="AQ21" s="291">
        <v>-1.35</v>
      </c>
      <c r="AS21" s="292"/>
      <c r="AT21" s="288"/>
    </row>
    <row r="22" spans="1:46" s="260" customFormat="1" x14ac:dyDescent="0.15">
      <c r="A22" s="288"/>
      <c r="AK22" s="1110" t="s">
        <v>495</v>
      </c>
      <c r="AL22" s="1111"/>
      <c r="AM22" s="1111"/>
      <c r="AN22" s="1112"/>
      <c r="AO22" s="293">
        <v>95.5</v>
      </c>
      <c r="AP22" s="294">
        <v>97.1</v>
      </c>
      <c r="AQ22" s="295">
        <v>-1.6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2" t="s">
        <v>477</v>
      </c>
      <c r="AP30" s="265"/>
      <c r="AQ30" s="266" t="s">
        <v>478</v>
      </c>
      <c r="AR30" s="267"/>
    </row>
    <row r="31" spans="1:46" x14ac:dyDescent="0.15">
      <c r="A31" s="259"/>
      <c r="AK31" s="268"/>
      <c r="AL31" s="269"/>
      <c r="AM31" s="269"/>
      <c r="AN31" s="270"/>
      <c r="AO31" s="1103"/>
      <c r="AP31" s="271" t="s">
        <v>479</v>
      </c>
      <c r="AQ31" s="272" t="s">
        <v>480</v>
      </c>
      <c r="AR31" s="273" t="s">
        <v>481</v>
      </c>
    </row>
    <row r="32" spans="1:46" ht="27" customHeight="1" x14ac:dyDescent="0.15">
      <c r="A32" s="259"/>
      <c r="AK32" s="1118" t="s">
        <v>499</v>
      </c>
      <c r="AL32" s="1119"/>
      <c r="AM32" s="1119"/>
      <c r="AN32" s="1120"/>
      <c r="AO32" s="303">
        <v>3278853</v>
      </c>
      <c r="AP32" s="303">
        <v>70040</v>
      </c>
      <c r="AQ32" s="304">
        <v>69401</v>
      </c>
      <c r="AR32" s="305">
        <v>0.9</v>
      </c>
    </row>
    <row r="33" spans="1:46" ht="13.5" customHeight="1" x14ac:dyDescent="0.15">
      <c r="A33" s="259"/>
      <c r="AK33" s="1118" t="s">
        <v>500</v>
      </c>
      <c r="AL33" s="1119"/>
      <c r="AM33" s="1119"/>
      <c r="AN33" s="1120"/>
      <c r="AO33" s="303" t="s">
        <v>486</v>
      </c>
      <c r="AP33" s="303" t="s">
        <v>486</v>
      </c>
      <c r="AQ33" s="304" t="s">
        <v>486</v>
      </c>
      <c r="AR33" s="305" t="s">
        <v>486</v>
      </c>
    </row>
    <row r="34" spans="1:46" ht="27" customHeight="1" x14ac:dyDescent="0.15">
      <c r="A34" s="259"/>
      <c r="AK34" s="1118" t="s">
        <v>501</v>
      </c>
      <c r="AL34" s="1119"/>
      <c r="AM34" s="1119"/>
      <c r="AN34" s="1120"/>
      <c r="AO34" s="303" t="s">
        <v>486</v>
      </c>
      <c r="AP34" s="303" t="s">
        <v>486</v>
      </c>
      <c r="AQ34" s="304">
        <v>9</v>
      </c>
      <c r="AR34" s="305" t="s">
        <v>486</v>
      </c>
    </row>
    <row r="35" spans="1:46" ht="27" customHeight="1" x14ac:dyDescent="0.15">
      <c r="A35" s="259"/>
      <c r="AK35" s="1118" t="s">
        <v>502</v>
      </c>
      <c r="AL35" s="1119"/>
      <c r="AM35" s="1119"/>
      <c r="AN35" s="1120"/>
      <c r="AO35" s="303">
        <v>507872</v>
      </c>
      <c r="AP35" s="303">
        <v>10849</v>
      </c>
      <c r="AQ35" s="304">
        <v>18088</v>
      </c>
      <c r="AR35" s="305">
        <v>-40</v>
      </c>
    </row>
    <row r="36" spans="1:46" ht="27" customHeight="1" x14ac:dyDescent="0.15">
      <c r="A36" s="259"/>
      <c r="AK36" s="1118" t="s">
        <v>503</v>
      </c>
      <c r="AL36" s="1119"/>
      <c r="AM36" s="1119"/>
      <c r="AN36" s="1120"/>
      <c r="AO36" s="303">
        <v>171469</v>
      </c>
      <c r="AP36" s="303">
        <v>3663</v>
      </c>
      <c r="AQ36" s="304">
        <v>3145</v>
      </c>
      <c r="AR36" s="305">
        <v>16.5</v>
      </c>
    </row>
    <row r="37" spans="1:46" ht="13.5" customHeight="1" x14ac:dyDescent="0.15">
      <c r="A37" s="259"/>
      <c r="AK37" s="1118" t="s">
        <v>504</v>
      </c>
      <c r="AL37" s="1119"/>
      <c r="AM37" s="1119"/>
      <c r="AN37" s="1120"/>
      <c r="AO37" s="303">
        <v>1198</v>
      </c>
      <c r="AP37" s="303">
        <v>26</v>
      </c>
      <c r="AQ37" s="304">
        <v>424</v>
      </c>
      <c r="AR37" s="305">
        <v>-93.9</v>
      </c>
    </row>
    <row r="38" spans="1:46" ht="27" customHeight="1" x14ac:dyDescent="0.15">
      <c r="A38" s="259"/>
      <c r="AK38" s="1121" t="s">
        <v>505</v>
      </c>
      <c r="AL38" s="1122"/>
      <c r="AM38" s="1122"/>
      <c r="AN38" s="1123"/>
      <c r="AO38" s="306" t="s">
        <v>486</v>
      </c>
      <c r="AP38" s="306" t="s">
        <v>486</v>
      </c>
      <c r="AQ38" s="307">
        <v>3</v>
      </c>
      <c r="AR38" s="295" t="s">
        <v>486</v>
      </c>
      <c r="AS38" s="302"/>
    </row>
    <row r="39" spans="1:46" x14ac:dyDescent="0.15">
      <c r="A39" s="259"/>
      <c r="AK39" s="1121" t="s">
        <v>506</v>
      </c>
      <c r="AL39" s="1122"/>
      <c r="AM39" s="1122"/>
      <c r="AN39" s="1123"/>
      <c r="AO39" s="303">
        <v>-99389</v>
      </c>
      <c r="AP39" s="303">
        <v>-2123</v>
      </c>
      <c r="AQ39" s="304">
        <v>-2976</v>
      </c>
      <c r="AR39" s="305">
        <v>-28.7</v>
      </c>
      <c r="AS39" s="302"/>
    </row>
    <row r="40" spans="1:46" ht="27" customHeight="1" x14ac:dyDescent="0.15">
      <c r="A40" s="259"/>
      <c r="AK40" s="1118" t="s">
        <v>507</v>
      </c>
      <c r="AL40" s="1119"/>
      <c r="AM40" s="1119"/>
      <c r="AN40" s="1120"/>
      <c r="AO40" s="303">
        <v>-2711424</v>
      </c>
      <c r="AP40" s="303">
        <v>-57919</v>
      </c>
      <c r="AQ40" s="304">
        <v>-62148</v>
      </c>
      <c r="AR40" s="305">
        <v>-6.8</v>
      </c>
      <c r="AS40" s="302"/>
    </row>
    <row r="41" spans="1:46" x14ac:dyDescent="0.15">
      <c r="A41" s="259"/>
      <c r="AK41" s="1124" t="s">
        <v>287</v>
      </c>
      <c r="AL41" s="1125"/>
      <c r="AM41" s="1125"/>
      <c r="AN41" s="1126"/>
      <c r="AO41" s="303">
        <v>1148579</v>
      </c>
      <c r="AP41" s="303">
        <v>24535</v>
      </c>
      <c r="AQ41" s="304">
        <v>25946</v>
      </c>
      <c r="AR41" s="305">
        <v>-5.4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13" t="s">
        <v>477</v>
      </c>
      <c r="AN49" s="1115" t="s">
        <v>510</v>
      </c>
      <c r="AO49" s="1116"/>
      <c r="AP49" s="1116"/>
      <c r="AQ49" s="1116"/>
      <c r="AR49" s="1117"/>
    </row>
    <row r="50" spans="1:44" x14ac:dyDescent="0.15">
      <c r="A50" s="259"/>
      <c r="AK50" s="317"/>
      <c r="AL50" s="318"/>
      <c r="AM50" s="1114"/>
      <c r="AN50" s="319" t="s">
        <v>511</v>
      </c>
      <c r="AO50" s="320" t="s">
        <v>512</v>
      </c>
      <c r="AP50" s="321" t="s">
        <v>513</v>
      </c>
      <c r="AQ50" s="322" t="s">
        <v>514</v>
      </c>
      <c r="AR50" s="323" t="s">
        <v>515</v>
      </c>
    </row>
    <row r="51" spans="1:44" x14ac:dyDescent="0.15">
      <c r="A51" s="259"/>
      <c r="AK51" s="315" t="s">
        <v>516</v>
      </c>
      <c r="AL51" s="316"/>
      <c r="AM51" s="324">
        <v>4055250</v>
      </c>
      <c r="AN51" s="325">
        <v>83455</v>
      </c>
      <c r="AO51" s="326">
        <v>6.6</v>
      </c>
      <c r="AP51" s="327">
        <v>94081</v>
      </c>
      <c r="AQ51" s="328">
        <v>10.5</v>
      </c>
      <c r="AR51" s="329">
        <v>-3.9</v>
      </c>
    </row>
    <row r="52" spans="1:44" x14ac:dyDescent="0.15">
      <c r="A52" s="259"/>
      <c r="AK52" s="330"/>
      <c r="AL52" s="331" t="s">
        <v>517</v>
      </c>
      <c r="AM52" s="332">
        <v>2218995</v>
      </c>
      <c r="AN52" s="333">
        <v>45666</v>
      </c>
      <c r="AO52" s="334">
        <v>23.9</v>
      </c>
      <c r="AP52" s="335">
        <v>48949</v>
      </c>
      <c r="AQ52" s="336">
        <v>11.5</v>
      </c>
      <c r="AR52" s="337">
        <v>12.4</v>
      </c>
    </row>
    <row r="53" spans="1:44" x14ac:dyDescent="0.15">
      <c r="A53" s="259"/>
      <c r="AK53" s="315" t="s">
        <v>518</v>
      </c>
      <c r="AL53" s="316"/>
      <c r="AM53" s="324">
        <v>3440637</v>
      </c>
      <c r="AN53" s="325">
        <v>71695</v>
      </c>
      <c r="AO53" s="326">
        <v>-14.1</v>
      </c>
      <c r="AP53" s="327">
        <v>92632</v>
      </c>
      <c r="AQ53" s="328">
        <v>-1.5</v>
      </c>
      <c r="AR53" s="329">
        <v>-12.6</v>
      </c>
    </row>
    <row r="54" spans="1:44" x14ac:dyDescent="0.15">
      <c r="A54" s="259"/>
      <c r="AK54" s="330"/>
      <c r="AL54" s="331" t="s">
        <v>517</v>
      </c>
      <c r="AM54" s="332">
        <v>1595927</v>
      </c>
      <c r="AN54" s="333">
        <v>33255</v>
      </c>
      <c r="AO54" s="334">
        <v>-27.2</v>
      </c>
      <c r="AP54" s="335">
        <v>47978</v>
      </c>
      <c r="AQ54" s="336">
        <v>-2</v>
      </c>
      <c r="AR54" s="337">
        <v>-25.2</v>
      </c>
    </row>
    <row r="55" spans="1:44" x14ac:dyDescent="0.15">
      <c r="A55" s="259"/>
      <c r="AK55" s="315" t="s">
        <v>519</v>
      </c>
      <c r="AL55" s="316"/>
      <c r="AM55" s="324">
        <v>3257508</v>
      </c>
      <c r="AN55" s="325">
        <v>68704</v>
      </c>
      <c r="AO55" s="326">
        <v>-4.2</v>
      </c>
      <c r="AP55" s="327">
        <v>92919</v>
      </c>
      <c r="AQ55" s="328">
        <v>0.3</v>
      </c>
      <c r="AR55" s="329">
        <v>-4.5</v>
      </c>
    </row>
    <row r="56" spans="1:44" x14ac:dyDescent="0.15">
      <c r="A56" s="259"/>
      <c r="AK56" s="330"/>
      <c r="AL56" s="331" t="s">
        <v>517</v>
      </c>
      <c r="AM56" s="332">
        <v>2029675</v>
      </c>
      <c r="AN56" s="333">
        <v>42808</v>
      </c>
      <c r="AO56" s="334">
        <v>28.7</v>
      </c>
      <c r="AP56" s="335">
        <v>54128</v>
      </c>
      <c r="AQ56" s="336">
        <v>12.8</v>
      </c>
      <c r="AR56" s="337">
        <v>15.9</v>
      </c>
    </row>
    <row r="57" spans="1:44" x14ac:dyDescent="0.15">
      <c r="A57" s="259"/>
      <c r="AK57" s="315" t="s">
        <v>520</v>
      </c>
      <c r="AL57" s="316"/>
      <c r="AM57" s="324">
        <v>3107762</v>
      </c>
      <c r="AN57" s="325">
        <v>65978</v>
      </c>
      <c r="AO57" s="326">
        <v>-4</v>
      </c>
      <c r="AP57" s="327">
        <v>103663</v>
      </c>
      <c r="AQ57" s="328">
        <v>11.6</v>
      </c>
      <c r="AR57" s="329">
        <v>-15.6</v>
      </c>
    </row>
    <row r="58" spans="1:44" x14ac:dyDescent="0.15">
      <c r="A58" s="259"/>
      <c r="AK58" s="330"/>
      <c r="AL58" s="331" t="s">
        <v>517</v>
      </c>
      <c r="AM58" s="332">
        <v>1826139</v>
      </c>
      <c r="AN58" s="333">
        <v>38769</v>
      </c>
      <c r="AO58" s="334">
        <v>-9.4</v>
      </c>
      <c r="AP58" s="335">
        <v>64346</v>
      </c>
      <c r="AQ58" s="336">
        <v>18.899999999999999</v>
      </c>
      <c r="AR58" s="337">
        <v>-28.3</v>
      </c>
    </row>
    <row r="59" spans="1:44" x14ac:dyDescent="0.15">
      <c r="A59" s="259"/>
      <c r="AK59" s="315" t="s">
        <v>521</v>
      </c>
      <c r="AL59" s="316"/>
      <c r="AM59" s="324">
        <v>2704857</v>
      </c>
      <c r="AN59" s="325">
        <v>57779</v>
      </c>
      <c r="AO59" s="326">
        <v>-12.4</v>
      </c>
      <c r="AP59" s="327">
        <v>92012</v>
      </c>
      <c r="AQ59" s="328">
        <v>-11.2</v>
      </c>
      <c r="AR59" s="329">
        <v>-1.2</v>
      </c>
    </row>
    <row r="60" spans="1:44" x14ac:dyDescent="0.15">
      <c r="A60" s="259"/>
      <c r="AK60" s="330"/>
      <c r="AL60" s="331" t="s">
        <v>517</v>
      </c>
      <c r="AM60" s="332">
        <v>1561190</v>
      </c>
      <c r="AN60" s="333">
        <v>33349</v>
      </c>
      <c r="AO60" s="334">
        <v>-14</v>
      </c>
      <c r="AP60" s="335">
        <v>61382</v>
      </c>
      <c r="AQ60" s="336">
        <v>-4.5999999999999996</v>
      </c>
      <c r="AR60" s="337">
        <v>-9.4</v>
      </c>
    </row>
    <row r="61" spans="1:44" x14ac:dyDescent="0.15">
      <c r="A61" s="259"/>
      <c r="AK61" s="315" t="s">
        <v>522</v>
      </c>
      <c r="AL61" s="338"/>
      <c r="AM61" s="324">
        <v>3313203</v>
      </c>
      <c r="AN61" s="325">
        <v>69522</v>
      </c>
      <c r="AO61" s="326">
        <v>-5.6</v>
      </c>
      <c r="AP61" s="327">
        <v>95061</v>
      </c>
      <c r="AQ61" s="339">
        <v>1.9</v>
      </c>
      <c r="AR61" s="329">
        <v>-7.5</v>
      </c>
    </row>
    <row r="62" spans="1:44" x14ac:dyDescent="0.15">
      <c r="A62" s="259"/>
      <c r="AK62" s="330"/>
      <c r="AL62" s="331" t="s">
        <v>517</v>
      </c>
      <c r="AM62" s="332">
        <v>1846385</v>
      </c>
      <c r="AN62" s="333">
        <v>38769</v>
      </c>
      <c r="AO62" s="334">
        <v>0.4</v>
      </c>
      <c r="AP62" s="335">
        <v>55357</v>
      </c>
      <c r="AQ62" s="336">
        <v>7.3</v>
      </c>
      <c r="AR62" s="337">
        <v>-6.9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LPWYCEhxgAKSigsQybt5ltjdqGhgzVBoaMF5+vrN81yYy5uqr7Xscnt9s/WE5vOd2xaoczsOSuXjGFpyNCJgw==" saltValue="UlSHkBAOa85HhZ5guqKD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ueqM3pe4pWAIJHanzd3QE68ppau2PFjmbP4gqUj9IriHVOz1VQ0HVs4uhiHWptlYJydnzNEmB0tZSCc2MC5zQQ==" saltValue="F/ZGb6R/wVlZctwjEQfJ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IsqlJB3zF1RUMbkJecD47ASu01+Qaj0ZdXTiWN5zM11VnipxWdmvnRmhILcUEcmFCHY5ogKVY/4R4cH3RKjiNQ==" saltValue="7sAhmdnEWonMqC6rNHcq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36.67</v>
      </c>
      <c r="G47" s="12">
        <v>33.74</v>
      </c>
      <c r="H47" s="12">
        <v>39.61</v>
      </c>
      <c r="I47" s="12">
        <v>45.03</v>
      </c>
      <c r="J47" s="13">
        <v>47.49</v>
      </c>
    </row>
    <row r="48" spans="2:10" ht="57.75" customHeight="1" x14ac:dyDescent="0.15">
      <c r="B48" s="14"/>
      <c r="C48" s="1129" t="s">
        <v>4</v>
      </c>
      <c r="D48" s="1129"/>
      <c r="E48" s="1130"/>
      <c r="F48" s="15">
        <v>0.31</v>
      </c>
      <c r="G48" s="16">
        <v>0.26</v>
      </c>
      <c r="H48" s="16">
        <v>4.42</v>
      </c>
      <c r="I48" s="16">
        <v>4.75</v>
      </c>
      <c r="J48" s="17">
        <v>2.3199999999999998</v>
      </c>
    </row>
    <row r="49" spans="2:10" ht="57.75" customHeight="1" thickBot="1" x14ac:dyDescent="0.2">
      <c r="B49" s="18"/>
      <c r="C49" s="1131" t="s">
        <v>5</v>
      </c>
      <c r="D49" s="1131"/>
      <c r="E49" s="1132"/>
      <c r="F49" s="19" t="s">
        <v>529</v>
      </c>
      <c r="G49" s="20" t="s">
        <v>530</v>
      </c>
      <c r="H49" s="20">
        <v>11.32</v>
      </c>
      <c r="I49" s="20">
        <v>4.24</v>
      </c>
      <c r="J49" s="21">
        <v>0.04</v>
      </c>
    </row>
    <row r="50" spans="2:10" x14ac:dyDescent="0.15"/>
  </sheetData>
  <sheetProtection algorithmName="SHA-512" hashValue="lSHPFnF+w33Flmjr86PMbVu19wYSji5qMzKV/UKBdhU4Y9Otn21j0Rcp/xIvRsgs3UOGHom7nRvE7mDZCT+FUg==" saltValue="d/miTcAEo4eD40kLuhvw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西川　希美</cp:lastModifiedBy>
  <cp:lastPrinted>2025-03-25T04:36:02Z</cp:lastPrinted>
  <dcterms:created xsi:type="dcterms:W3CDTF">2025-02-19T05:11:59Z</dcterms:created>
  <dcterms:modified xsi:type="dcterms:W3CDTF">2025-03-25T04:36:45Z</dcterms:modified>
  <cp:category/>
</cp:coreProperties>
</file>