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data\data\総務部\財政課\契約検査係\18_指名願関係\令和７年度追加受付\②様式関係\02_申請書類\01.建設\"/>
    </mc:Choice>
  </mc:AlternateContent>
  <xr:revisionPtr revIDLastSave="0" documentId="13_ncr:1_{2142B1B6-72C9-481B-B878-763BD58DA68B}" xr6:coauthVersionLast="47" xr6:coauthVersionMax="47" xr10:uidLastSave="{00000000-0000-0000-0000-000000000000}"/>
  <workbookProtection workbookAlgorithmName="SHA-512" workbookHashValue="rUwHqGUT6rGXv9OadBFrPHN+1OCJ5fDpaF0wGlpN1d8GMoXbDXq5XsZtodWzPCZLmODjIC99q5xw+RnS8KSZEQ==" workbookSaltValue="/rR/EsTYH1IpcYtYZYt4Sg==" workbookSpinCount="100000" lockStructure="1"/>
  <bookViews>
    <workbookView xWindow="-120" yWindow="-120" windowWidth="29040" windowHeight="15840" xr2:uid="{00000000-000D-0000-FFFF-FFFF00000000}"/>
  </bookViews>
  <sheets>
    <sheet name="入力シート" sheetId="7" r:id="rId1"/>
    <sheet name="役員情報入力シート" sheetId="13" r:id="rId2"/>
    <sheet name="settings" sheetId="9" state="hidden" r:id="rId3"/>
  </sheets>
  <definedNames>
    <definedName name="_xlnm.Print_Titles" localSheetId="0">入力シート!$1:$1</definedName>
    <definedName name="_xlnm.Print_Titles" localSheetId="1">役員情報入力シート!$8:$8</definedName>
    <definedName name="希望">入力シート!$A$170</definedName>
    <definedName name="希望数">入力シート!$AB$169</definedName>
    <definedName name="所在地">入力シート!$AB$20</definedName>
    <definedName name="都道府県3">settings!$A$1</definedName>
    <definedName name="都道府県4">settings!$A$2</definedName>
    <definedName name="日付例">settings!$A$3</definedName>
    <definedName name="日付例_s">settings!$A$4</definedName>
    <definedName name="役員情報説明文">settings!$A$6</definedName>
    <definedName name="役員情報注釈">settings!$A$7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0" i="7" l="1"/>
  <c r="A161" i="7"/>
  <c r="A159" i="7"/>
  <c r="A157" i="7"/>
  <c r="A153" i="7"/>
  <c r="A151" i="7"/>
  <c r="A149" i="7"/>
  <c r="A120" i="7"/>
  <c r="A118" i="7"/>
  <c r="A116" i="7"/>
  <c r="A114" i="7"/>
  <c r="A112" i="7"/>
  <c r="A87" i="7"/>
  <c r="A85" i="7"/>
  <c r="A83" i="7"/>
  <c r="A81" i="7"/>
  <c r="A79" i="7"/>
  <c r="A77" i="7"/>
  <c r="A75" i="7"/>
  <c r="A73" i="7"/>
  <c r="A69" i="7"/>
  <c r="A63" i="7"/>
  <c r="A42" i="7"/>
  <c r="A40" i="7"/>
  <c r="A36" i="7"/>
  <c r="A34" i="7"/>
  <c r="A32" i="7"/>
  <c r="A30" i="7"/>
  <c r="A28" i="7"/>
  <c r="A26" i="7"/>
  <c r="A24" i="7"/>
  <c r="A20" i="7"/>
  <c r="AB169" i="7" l="1"/>
  <c r="C4" i="13" l="1"/>
  <c r="I213" i="7" l="1"/>
  <c r="A213" i="7" s="1"/>
  <c r="AB194" i="7" l="1"/>
  <c r="AB197" i="7"/>
  <c r="AB180" i="7"/>
  <c r="AB179" i="7" l="1"/>
  <c r="AB173" i="7"/>
  <c r="AB171" i="7" l="1"/>
  <c r="A2" i="9" l="1"/>
  <c r="A1" i="9"/>
  <c r="A71" i="7" l="1"/>
  <c r="A22" i="7"/>
  <c r="AB20" i="7"/>
  <c r="A198" i="7" l="1"/>
  <c r="A194" i="7"/>
  <c r="A190" i="7"/>
  <c r="A186" i="7"/>
  <c r="A182" i="7"/>
  <c r="A178" i="7"/>
  <c r="A174" i="7"/>
  <c r="A175" i="7"/>
  <c r="A197" i="7"/>
  <c r="A193" i="7"/>
  <c r="A189" i="7"/>
  <c r="A185" i="7"/>
  <c r="A181" i="7"/>
  <c r="A177" i="7"/>
  <c r="A173" i="7"/>
  <c r="A170" i="7"/>
  <c r="A200" i="7"/>
  <c r="A196" i="7"/>
  <c r="A192" i="7"/>
  <c r="A188" i="7"/>
  <c r="A184" i="7"/>
  <c r="A180" i="7"/>
  <c r="A176" i="7"/>
  <c r="A171" i="7"/>
  <c r="A199" i="7"/>
  <c r="A195" i="7"/>
  <c r="A191" i="7"/>
  <c r="A187" i="7"/>
  <c r="A183" i="7"/>
  <c r="A179" i="7"/>
  <c r="AC199" i="7"/>
  <c r="AC181" i="7"/>
  <c r="AC197" i="7"/>
  <c r="AC186" i="7"/>
  <c r="AC172" i="7"/>
  <c r="AC188" i="7"/>
  <c r="AC171" i="7"/>
  <c r="AC187" i="7"/>
  <c r="AC185" i="7"/>
  <c r="AC174" i="7"/>
  <c r="AC190" i="7"/>
  <c r="AC176" i="7"/>
  <c r="AC192" i="7"/>
  <c r="AC175" i="7"/>
  <c r="AC191" i="7"/>
  <c r="AC173" i="7"/>
  <c r="AC189" i="7"/>
  <c r="AC178" i="7"/>
  <c r="AC194" i="7"/>
  <c r="AC180" i="7"/>
  <c r="AC196" i="7"/>
  <c r="AC179" i="7"/>
  <c r="AC195" i="7"/>
  <c r="AC177" i="7"/>
  <c r="AC193" i="7"/>
  <c r="AC182" i="7"/>
  <c r="AC198" i="7"/>
  <c r="AC184" i="7"/>
  <c r="AC200" i="7"/>
  <c r="AC183" i="7"/>
  <c r="D174" i="7"/>
  <c r="D175" i="7" s="1"/>
  <c r="D176" i="7" s="1"/>
  <c r="D177" i="7" s="1"/>
  <c r="D178" i="7" s="1"/>
  <c r="D179" i="7" s="1"/>
  <c r="D180" i="7" s="1"/>
  <c r="D181" i="7" s="1"/>
  <c r="D182" i="7" s="1"/>
  <c r="D183" i="7" s="1"/>
  <c r="D184" i="7" s="1"/>
  <c r="D185" i="7" s="1"/>
  <c r="D186" i="7" s="1"/>
  <c r="D187" i="7" s="1"/>
  <c r="D188" i="7" s="1"/>
  <c r="D189" i="7" s="1"/>
  <c r="D190" i="7" s="1"/>
  <c r="D191" i="7" s="1"/>
  <c r="D192" i="7" s="1"/>
  <c r="D193" i="7" s="1"/>
  <c r="D194" i="7" s="1"/>
  <c r="D195" i="7" s="1"/>
  <c r="D196" i="7" s="1"/>
  <c r="D197" i="7" s="1"/>
  <c r="D198" i="7" s="1"/>
  <c r="D199" i="7" s="1"/>
  <c r="D200" i="7" s="1"/>
</calcChain>
</file>

<file path=xl/sharedStrings.xml><?xml version="1.0" encoding="utf-8"?>
<sst xmlns="http://schemas.openxmlformats.org/spreadsheetml/2006/main" count="248" uniqueCount="180">
  <si>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</si>
  <si>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</si>
  <si>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</si>
  <si>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</si>
  <si>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</si>
  <si>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</si>
  <si>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</si>
  <si>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</si>
  <si>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</si>
  <si>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</si>
  <si>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</si>
  <si>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</si>
  <si>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正式名称で入力してください。個人の場合は「代表者」と入力してください。</t>
    <rPh sb="5" eb="7">
      <t>ニュウリョク</t>
    </rPh>
    <rPh sb="26" eb="28">
      <t>ニュウリョク</t>
    </rPh>
    <phoneticPr fontId="4"/>
  </si>
  <si>
    <t>保有していない場合は、入力する必要はありません。</t>
    <rPh sb="0" eb="2">
      <t>ホユウ</t>
    </rPh>
    <rPh sb="7" eb="9">
      <t>バアイ</t>
    </rPh>
    <rPh sb="11" eb="13">
      <t>ニュウリョク</t>
    </rPh>
    <rPh sb="15" eb="17">
      <t>ヒツヨウ</t>
    </rPh>
    <phoneticPr fontId="4"/>
  </si>
  <si>
    <t>代表者役職</t>
    <rPh sb="0" eb="3">
      <t>ダイヒョウシャ</t>
    </rPh>
    <rPh sb="3" eb="5">
      <t>ヤクショク</t>
    </rPh>
    <phoneticPr fontId="5"/>
  </si>
  <si>
    <t>担当者氏名カナ</t>
    <rPh sb="0" eb="3">
      <t>タントウシャ</t>
    </rPh>
    <rPh sb="3" eb="5">
      <t>シメイ</t>
    </rPh>
    <phoneticPr fontId="5"/>
  </si>
  <si>
    <t>担当者氏名</t>
    <rPh sb="0" eb="3">
      <t>タントウシャ</t>
    </rPh>
    <rPh sb="3" eb="5">
      <t>シメイ</t>
    </rPh>
    <phoneticPr fontId="5"/>
  </si>
  <si>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</si>
  <si>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</si>
  <si>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都道府県から入力してください。</t>
    <rPh sb="0" eb="4">
      <t>トドウフケン</t>
    </rPh>
    <rPh sb="6" eb="8">
      <t>ニュウリョク</t>
    </rPh>
    <phoneticPr fontId="4"/>
  </si>
  <si>
    <t>C.担当者情報</t>
    <rPh sb="2" eb="5">
      <t>タントウシャ</t>
    </rPh>
    <rPh sb="5" eb="7">
      <t>ジョウホウ</t>
    </rPh>
    <phoneticPr fontId="4"/>
  </si>
  <si>
    <t>A.主たる営業所(本社)情報</t>
    <rPh sb="2" eb="3">
      <t>シュ</t>
    </rPh>
    <rPh sb="5" eb="8">
      <t>エイギョウショ</t>
    </rPh>
    <rPh sb="9" eb="11">
      <t>ホンシャ</t>
    </rPh>
    <rPh sb="12" eb="14">
      <t>ジョウホウ</t>
    </rPh>
    <phoneticPr fontId="4"/>
  </si>
  <si>
    <t>B.契約する営業所情報</t>
    <rPh sb="2" eb="4">
      <t>ケイヤク</t>
    </rPh>
    <rPh sb="6" eb="9">
      <t>エイギョウショ</t>
    </rPh>
    <rPh sb="9" eb="11">
      <t>ジョウホウ</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</si>
  <si>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</si>
  <si>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</si>
  <si>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</si>
  <si>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入札・契約権限の委任</t>
    <rPh sb="8" eb="10">
      <t>イニン</t>
    </rPh>
    <phoneticPr fontId="4"/>
  </si>
  <si>
    <t>受任者役職</t>
    <rPh sb="0" eb="3">
      <t>ジュニンシャ</t>
    </rPh>
    <phoneticPr fontId="5"/>
  </si>
  <si>
    <t>受任者氏名カナ</t>
    <rPh sb="3" eb="5">
      <t>シメイ</t>
    </rPh>
    <phoneticPr fontId="5"/>
  </si>
  <si>
    <t>受任者氏名</t>
    <rPh sb="3" eb="5">
      <t>シメイ</t>
    </rPh>
    <phoneticPr fontId="5"/>
  </si>
  <si>
    <t>D.行政書士情報</t>
    <rPh sb="2" eb="6">
      <t>ギョウセイショシ</t>
    </rPh>
    <rPh sb="6" eb="8">
      <t>ジョウホウ</t>
    </rPh>
    <phoneticPr fontId="4"/>
  </si>
  <si>
    <t>半角の数字とハイフンで入力してください。保有していない場合は、入力する必要はありません。</t>
    <phoneticPr fontId="4"/>
  </si>
  <si>
    <t>菊池市 競争入札参加資格審査申請書【建設工事】</t>
    <rPh sb="0" eb="3">
      <t>キクチシ</t>
    </rPh>
    <rPh sb="18" eb="20">
      <t>ケンセツ</t>
    </rPh>
    <rPh sb="20" eb="22">
      <t>コウジ</t>
    </rPh>
    <phoneticPr fontId="4"/>
  </si>
  <si>
    <t>E.業種情報</t>
    <rPh sb="2" eb="4">
      <t>ギョウシュ</t>
    </rPh>
    <rPh sb="4" eb="6">
      <t>ジョウホウ</t>
    </rPh>
    <phoneticPr fontId="4"/>
  </si>
  <si>
    <t>許可
区分</t>
    <rPh sb="0" eb="2">
      <t>キョカ</t>
    </rPh>
    <rPh sb="3" eb="5">
      <t>クブン</t>
    </rPh>
    <phoneticPr fontId="4"/>
  </si>
  <si>
    <t>総合評点(P)（点）</t>
    <rPh sb="8" eb="9">
      <t>テン</t>
    </rPh>
    <phoneticPr fontId="4"/>
  </si>
  <si>
    <t>プレストレストコンクリート</t>
    <phoneticPr fontId="4"/>
  </si>
  <si>
    <r>
      <t>土木一式</t>
    </r>
    <r>
      <rPr>
        <sz val="11"/>
        <color rgb="FFFF0000"/>
        <rFont val="ＭＳ ゴシック"/>
        <family val="3"/>
        <charset val="128"/>
      </rPr>
      <t>*1</t>
    </r>
    <phoneticPr fontId="4"/>
  </si>
  <si>
    <t>とび・土工の内訳</t>
    <rPh sb="3" eb="5">
      <t>ドコウ</t>
    </rPh>
    <rPh sb="6" eb="8">
      <t>ウチワケ</t>
    </rPh>
    <phoneticPr fontId="5"/>
  </si>
  <si>
    <t>工事種類</t>
    <rPh sb="0" eb="2">
      <t>コウジ</t>
    </rPh>
    <rPh sb="2" eb="4">
      <t>シュルイ</t>
    </rPh>
    <phoneticPr fontId="1"/>
  </si>
  <si>
    <t>法面処理工事</t>
    <rPh sb="0" eb="1">
      <t>ノリ</t>
    </rPh>
    <rPh sb="1" eb="2">
      <t>メン</t>
    </rPh>
    <rPh sb="2" eb="4">
      <t>ショリ</t>
    </rPh>
    <rPh sb="4" eb="6">
      <t>コウジ</t>
    </rPh>
    <phoneticPr fontId="1"/>
  </si>
  <si>
    <t>安全施設工事</t>
    <rPh sb="0" eb="2">
      <t>アンゼン</t>
    </rPh>
    <rPh sb="2" eb="4">
      <t>シセツ</t>
    </rPh>
    <rPh sb="4" eb="6">
      <t>コウジ</t>
    </rPh>
    <phoneticPr fontId="1"/>
  </si>
  <si>
    <t>橋梁補修工事</t>
    <rPh sb="0" eb="2">
      <t>キョウリョウ</t>
    </rPh>
    <rPh sb="2" eb="4">
      <t>ホシュウ</t>
    </rPh>
    <rPh sb="4" eb="6">
      <t>コウジ</t>
    </rPh>
    <phoneticPr fontId="1"/>
  </si>
  <si>
    <t>グラウト工事</t>
    <rPh sb="4" eb="6">
      <t>コウジ</t>
    </rPh>
    <phoneticPr fontId="1"/>
  </si>
  <si>
    <t>杭打工事</t>
    <rPh sb="0" eb="2">
      <t>クイウ</t>
    </rPh>
    <rPh sb="2" eb="4">
      <t>コウジ</t>
    </rPh>
    <phoneticPr fontId="1"/>
  </si>
  <si>
    <t>その他</t>
    <rPh sb="2" eb="3">
      <t>タ</t>
    </rPh>
    <phoneticPr fontId="1"/>
  </si>
  <si>
    <t>合計</t>
    <rPh sb="0" eb="2">
      <t>ゴウケイ</t>
    </rPh>
    <phoneticPr fontId="1"/>
  </si>
  <si>
    <t>左官</t>
  </si>
  <si>
    <t>タイル・れんが・ブロック</t>
    <phoneticPr fontId="4"/>
  </si>
  <si>
    <t>希望
(市内業者のみ)</t>
    <rPh sb="0" eb="2">
      <t>キボウ</t>
    </rPh>
    <rPh sb="4" eb="6">
      <t>シナイ</t>
    </rPh>
    <rPh sb="6" eb="8">
      <t>ギョウシャ</t>
    </rPh>
    <phoneticPr fontId="4"/>
  </si>
  <si>
    <t>一級</t>
    <phoneticPr fontId="4"/>
  </si>
  <si>
    <t>技術者数(人)</t>
    <rPh sb="0" eb="3">
      <t>ギジュツシャ</t>
    </rPh>
    <rPh sb="3" eb="4">
      <t>スウ</t>
    </rPh>
    <rPh sb="5" eb="6">
      <t>ニン</t>
    </rPh>
    <phoneticPr fontId="4"/>
  </si>
  <si>
    <t>資格</t>
    <rPh sb="0" eb="2">
      <t>シカク</t>
    </rPh>
    <phoneticPr fontId="4"/>
  </si>
  <si>
    <t>有資格者数(人)</t>
    <rPh sb="0" eb="4">
      <t>ユウシカクシャ</t>
    </rPh>
    <rPh sb="4" eb="5">
      <t>スウ</t>
    </rPh>
    <rPh sb="6" eb="7">
      <t>ニン</t>
    </rPh>
    <phoneticPr fontId="4"/>
  </si>
  <si>
    <t>一級建設機械施工技士</t>
    <rPh sb="2" eb="4">
      <t>ケンセツ</t>
    </rPh>
    <rPh sb="4" eb="6">
      <t>キカイ</t>
    </rPh>
    <phoneticPr fontId="4"/>
  </si>
  <si>
    <t>二級建設機械施工技士</t>
    <rPh sb="0" eb="1">
      <t>２</t>
    </rPh>
    <rPh sb="2" eb="4">
      <t>ケンセツ</t>
    </rPh>
    <rPh sb="4" eb="6">
      <t>キカイ</t>
    </rPh>
    <phoneticPr fontId="4"/>
  </si>
  <si>
    <t>一級電気通信工事施工管理技士</t>
    <rPh sb="4" eb="6">
      <t>ツウシン</t>
    </rPh>
    <rPh sb="6" eb="8">
      <t>コウジ</t>
    </rPh>
    <phoneticPr fontId="4"/>
  </si>
  <si>
    <t>二級電気通信工事施工管理技士</t>
    <rPh sb="0" eb="1">
      <t>２</t>
    </rPh>
    <rPh sb="4" eb="6">
      <t>ツウシン</t>
    </rPh>
    <rPh sb="6" eb="8">
      <t>コウジ</t>
    </rPh>
    <phoneticPr fontId="4"/>
  </si>
  <si>
    <t>一級造園施工管理技士</t>
    <rPh sb="0" eb="1">
      <t>１</t>
    </rPh>
    <rPh sb="2" eb="4">
      <t>ゾウエン</t>
    </rPh>
    <phoneticPr fontId="4"/>
  </si>
  <si>
    <t>二級造園施工管理技士</t>
    <rPh sb="2" eb="4">
      <t>ゾウエン</t>
    </rPh>
    <phoneticPr fontId="4"/>
  </si>
  <si>
    <t>木造建築士</t>
    <rPh sb="0" eb="2">
      <t>モクゾウ</t>
    </rPh>
    <rPh sb="2" eb="4">
      <t>ケンチク</t>
    </rPh>
    <rPh sb="4" eb="5">
      <t>シ</t>
    </rPh>
    <phoneticPr fontId="4"/>
  </si>
  <si>
    <t>第一種電気工事士</t>
    <rPh sb="0" eb="1">
      <t>ダイ</t>
    </rPh>
    <phoneticPr fontId="4"/>
  </si>
  <si>
    <t>第二種電気工事士</t>
    <rPh sb="0" eb="1">
      <t>ダイ</t>
    </rPh>
    <rPh sb="1" eb="2">
      <t>２</t>
    </rPh>
    <phoneticPr fontId="4"/>
  </si>
  <si>
    <t>電気通信主任技術者</t>
    <rPh sb="0" eb="2">
      <t>デンキ</t>
    </rPh>
    <rPh sb="2" eb="4">
      <t>ツウシン</t>
    </rPh>
    <rPh sb="4" eb="6">
      <t>シュニン</t>
    </rPh>
    <rPh sb="6" eb="8">
      <t>ギジュツ</t>
    </rPh>
    <rPh sb="8" eb="9">
      <t>シャ</t>
    </rPh>
    <phoneticPr fontId="4"/>
  </si>
  <si>
    <t>給水装置工事主任技術者</t>
    <rPh sb="0" eb="2">
      <t>キュウスイ</t>
    </rPh>
    <rPh sb="2" eb="4">
      <t>ソウチ</t>
    </rPh>
    <rPh sb="4" eb="6">
      <t>コウジ</t>
    </rPh>
    <rPh sb="6" eb="8">
      <t>シュニン</t>
    </rPh>
    <rPh sb="8" eb="11">
      <t>ギジュツシャ</t>
    </rPh>
    <phoneticPr fontId="4"/>
  </si>
  <si>
    <t>路面標示施工</t>
    <rPh sb="0" eb="2">
      <t>ロメン</t>
    </rPh>
    <rPh sb="2" eb="4">
      <t>ヒョウジ</t>
    </rPh>
    <rPh sb="4" eb="6">
      <t>セコウ</t>
    </rPh>
    <phoneticPr fontId="4"/>
  </si>
  <si>
    <t>塗装・木工塗装・木工塗装工</t>
    <rPh sb="0" eb="2">
      <t>トソウ</t>
    </rPh>
    <rPh sb="3" eb="5">
      <t>モッコウ</t>
    </rPh>
    <rPh sb="5" eb="7">
      <t>トソウ</t>
    </rPh>
    <rPh sb="8" eb="10">
      <t>モッコウ</t>
    </rPh>
    <rPh sb="10" eb="13">
      <t>トソウコウ</t>
    </rPh>
    <phoneticPr fontId="4"/>
  </si>
  <si>
    <t>建築塗装・建築塗装工</t>
    <rPh sb="0" eb="2">
      <t>ケンチク</t>
    </rPh>
    <rPh sb="2" eb="4">
      <t>トソウ</t>
    </rPh>
    <rPh sb="5" eb="7">
      <t>ケンチク</t>
    </rPh>
    <rPh sb="7" eb="10">
      <t>トソウコウ</t>
    </rPh>
    <phoneticPr fontId="4"/>
  </si>
  <si>
    <t>金属塗装・金属塗装工</t>
    <rPh sb="0" eb="2">
      <t>キンゾク</t>
    </rPh>
    <rPh sb="2" eb="4">
      <t>トソウ</t>
    </rPh>
    <rPh sb="5" eb="7">
      <t>キンゾク</t>
    </rPh>
    <rPh sb="7" eb="10">
      <t>トソウコウ</t>
    </rPh>
    <phoneticPr fontId="4"/>
  </si>
  <si>
    <t>一級舗装施工管理技術者</t>
    <rPh sb="0" eb="2">
      <t>１キュウ</t>
    </rPh>
    <rPh sb="2" eb="4">
      <t>ホソウ</t>
    </rPh>
    <rPh sb="4" eb="6">
      <t>セコウ</t>
    </rPh>
    <rPh sb="6" eb="8">
      <t>カンリ</t>
    </rPh>
    <rPh sb="8" eb="11">
      <t>ギジュツシャ</t>
    </rPh>
    <phoneticPr fontId="4"/>
  </si>
  <si>
    <t>二級舗装施工管理技術者</t>
    <rPh sb="0" eb="1">
      <t>ニ</t>
    </rPh>
    <rPh sb="1" eb="2">
      <t>キュウ</t>
    </rPh>
    <rPh sb="2" eb="4">
      <t>ホソウ</t>
    </rPh>
    <rPh sb="4" eb="6">
      <t>セコウ</t>
    </rPh>
    <rPh sb="6" eb="8">
      <t>カンリ</t>
    </rPh>
    <rPh sb="8" eb="11">
      <t>ギジュツシャ</t>
    </rPh>
    <phoneticPr fontId="4"/>
  </si>
  <si>
    <t>解体工事施工技士</t>
    <rPh sb="0" eb="2">
      <t>カイタイ</t>
    </rPh>
    <rPh sb="2" eb="4">
      <t>コウジ</t>
    </rPh>
    <rPh sb="4" eb="6">
      <t>セコウ</t>
    </rPh>
    <rPh sb="6" eb="8">
      <t>ギシ</t>
    </rPh>
    <phoneticPr fontId="4"/>
  </si>
  <si>
    <t>浄化槽設備士</t>
    <rPh sb="0" eb="3">
      <t>ジョウカソウ</t>
    </rPh>
    <rPh sb="3" eb="6">
      <t>セツビシ</t>
    </rPh>
    <phoneticPr fontId="4"/>
  </si>
  <si>
    <t>大型特殊免許</t>
    <rPh sb="0" eb="2">
      <t>オオガタ</t>
    </rPh>
    <rPh sb="2" eb="4">
      <t>トクシュ</t>
    </rPh>
    <rPh sb="4" eb="6">
      <t>メンキョ</t>
    </rPh>
    <phoneticPr fontId="4"/>
  </si>
  <si>
    <t>車両系建設機械運転技能講習修了</t>
    <rPh sb="0" eb="2">
      <t>シャリョウ</t>
    </rPh>
    <rPh sb="2" eb="3">
      <t>ケイ</t>
    </rPh>
    <rPh sb="3" eb="5">
      <t>ケンセツ</t>
    </rPh>
    <rPh sb="5" eb="7">
      <t>キカイ</t>
    </rPh>
    <rPh sb="7" eb="9">
      <t>ウンテン</t>
    </rPh>
    <rPh sb="9" eb="11">
      <t>ギノウ</t>
    </rPh>
    <rPh sb="11" eb="13">
      <t>コウシュウ</t>
    </rPh>
    <rPh sb="13" eb="15">
      <t>シュウリョウ</t>
    </rPh>
    <phoneticPr fontId="4"/>
  </si>
  <si>
    <t>締固め用機械特別教育修了</t>
    <rPh sb="0" eb="2">
      <t>シメカタ</t>
    </rPh>
    <rPh sb="3" eb="4">
      <t>ヨウ</t>
    </rPh>
    <rPh sb="4" eb="6">
      <t>キカイ</t>
    </rPh>
    <rPh sb="6" eb="8">
      <t>トクベツ</t>
    </rPh>
    <rPh sb="8" eb="10">
      <t>キョウイク</t>
    </rPh>
    <rPh sb="10" eb="12">
      <t>シュウリョウ</t>
    </rPh>
    <phoneticPr fontId="4"/>
  </si>
  <si>
    <t>F.技術有資格者情報</t>
    <rPh sb="2" eb="4">
      <t>ギジュツ</t>
    </rPh>
    <rPh sb="4" eb="8">
      <t>ユウシカクシャ</t>
    </rPh>
    <rPh sb="8" eb="10">
      <t>ジョウホウ</t>
    </rPh>
    <phoneticPr fontId="4"/>
  </si>
  <si>
    <t>建築大工</t>
    <rPh sb="0" eb="2">
      <t>ケンチク</t>
    </rPh>
    <rPh sb="2" eb="4">
      <t>ダイク</t>
    </rPh>
    <phoneticPr fontId="4"/>
  </si>
  <si>
    <t>冷凍空気調和機器施工・空気調和設備配管</t>
    <rPh sb="0" eb="2">
      <t>レイトウ</t>
    </rPh>
    <rPh sb="2" eb="4">
      <t>クウキ</t>
    </rPh>
    <rPh sb="4" eb="6">
      <t>チョウワ</t>
    </rPh>
    <rPh sb="6" eb="8">
      <t>キキ</t>
    </rPh>
    <rPh sb="8" eb="10">
      <t>セコウ</t>
    </rPh>
    <rPh sb="11" eb="13">
      <t>クウキ</t>
    </rPh>
    <rPh sb="13" eb="15">
      <t>チョウワ</t>
    </rPh>
    <rPh sb="15" eb="17">
      <t>セツビ</t>
    </rPh>
    <rPh sb="17" eb="19">
      <t>ハイカン</t>
    </rPh>
    <phoneticPr fontId="4"/>
  </si>
  <si>
    <t>さく井</t>
    <rPh sb="2" eb="3">
      <t>イ</t>
    </rPh>
    <phoneticPr fontId="4"/>
  </si>
  <si>
    <t>防水施工</t>
    <rPh sb="0" eb="2">
      <t>ボウスイ</t>
    </rPh>
    <rPh sb="2" eb="4">
      <t>セコウ</t>
    </rPh>
    <phoneticPr fontId="4"/>
  </si>
  <si>
    <t>板金「建築板金作業」・建築板金・板金工「建築板金作業」</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phoneticPr fontId="4"/>
  </si>
  <si>
    <t>給排水衛生設備配管</t>
    <rPh sb="0" eb="1">
      <t>キュウ</t>
    </rPh>
    <rPh sb="1" eb="3">
      <t>ハイスイ</t>
    </rPh>
    <rPh sb="3" eb="5">
      <t>エイセイ</t>
    </rPh>
    <rPh sb="5" eb="7">
      <t>セツビ</t>
    </rPh>
    <rPh sb="7" eb="9">
      <t>ハイカン</t>
    </rPh>
    <phoneticPr fontId="4"/>
  </si>
  <si>
    <t>配管・配管工</t>
    <rPh sb="0" eb="2">
      <t>ハイカン</t>
    </rPh>
    <rPh sb="3" eb="5">
      <t>ハイカン</t>
    </rPh>
    <rPh sb="5" eb="6">
      <t>コウ</t>
    </rPh>
    <phoneticPr fontId="4"/>
  </si>
  <si>
    <t>一級土木施工管理技士</t>
    <phoneticPr fontId="4"/>
  </si>
  <si>
    <t>二級土木施工管理技士</t>
    <phoneticPr fontId="4"/>
  </si>
  <si>
    <t>一級建築施工管理技士</t>
    <phoneticPr fontId="4"/>
  </si>
  <si>
    <t>二級建築施工管理技士</t>
    <phoneticPr fontId="4"/>
  </si>
  <si>
    <t>一級管工事施工管理技士</t>
    <phoneticPr fontId="4"/>
  </si>
  <si>
    <t>二級管工事施工管理技士</t>
    <phoneticPr fontId="4"/>
  </si>
  <si>
    <t>一級建築士</t>
    <phoneticPr fontId="4"/>
  </si>
  <si>
    <t>二級建築士</t>
    <phoneticPr fontId="4"/>
  </si>
  <si>
    <t>電気主任技術者</t>
    <phoneticPr fontId="4"/>
  </si>
  <si>
    <t>消防設備士（甲）</t>
    <phoneticPr fontId="4"/>
  </si>
  <si>
    <t>役員</t>
    <rPh sb="0" eb="2">
      <t>ヤクイン</t>
    </rPh>
    <phoneticPr fontId="4"/>
  </si>
  <si>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</si>
  <si>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</si>
  <si>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</si>
  <si>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</si>
  <si>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</si>
  <si>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備考</t>
    <rPh sb="0" eb="2">
      <t>ビコウ</t>
    </rPh>
    <phoneticPr fontId="4"/>
  </si>
  <si>
    <t>役員情報</t>
    <rPh sb="0" eb="2">
      <t>ヤクイン</t>
    </rPh>
    <rPh sb="2" eb="4">
      <t>ジョウホウ</t>
    </rPh>
    <phoneticPr fontId="4"/>
  </si>
  <si>
    <t>支店・営業所に入札・契約権限を委任する場合、(1)入札・契約権限の委任欄にリストから「する」を選択し、支店・営業所情報を入力してください。</t>
    <phoneticPr fontId="4"/>
  </si>
  <si>
    <t>リストから選択してください。</t>
    <phoneticPr fontId="4"/>
  </si>
  <si>
    <t>行政書士が代理申請する場合、(1)代理申請欄にリストから「する」を選択し、行政書士情報を入力してください。</t>
    <phoneticPr fontId="4"/>
  </si>
  <si>
    <t>代理申請</t>
    <rPh sb="0" eb="2">
      <t>ダイリ</t>
    </rPh>
    <rPh sb="2" eb="4">
      <t>シンセイ</t>
    </rPh>
    <phoneticPr fontId="10"/>
  </si>
  <si>
    <t>造園技能士</t>
  </si>
  <si>
    <t>都道府県から入力してください。番地は「-（ハイフン）を使わず「○○番地○」と入力してください。</t>
    <rPh sb="0" eb="4">
      <t>トドウフケン</t>
    </rPh>
    <rPh sb="6" eb="8">
      <t>ニュウリョク</t>
    </rPh>
    <rPh sb="15" eb="17">
      <t>バンチ</t>
    </rPh>
    <rPh sb="27" eb="28">
      <t>ツカ</t>
    </rPh>
    <rPh sb="33" eb="35">
      <t>バンチ</t>
    </rPh>
    <rPh sb="38" eb="40">
      <t>ニュウリョク</t>
    </rPh>
    <phoneticPr fontId="4"/>
  </si>
  <si>
    <r>
      <t>建築一式</t>
    </r>
    <r>
      <rPr>
        <sz val="11"/>
        <color rgb="FFFF0000"/>
        <rFont val="ＭＳ ゴシック"/>
        <family val="3"/>
        <charset val="128"/>
      </rPr>
      <t>*1</t>
    </r>
    <phoneticPr fontId="4"/>
  </si>
  <si>
    <r>
      <t>電気</t>
    </r>
    <r>
      <rPr>
        <sz val="11"/>
        <color rgb="FFFF0000"/>
        <rFont val="ＭＳ ゴシック"/>
        <family val="3"/>
        <charset val="128"/>
      </rPr>
      <t>*2</t>
    </r>
    <phoneticPr fontId="4"/>
  </si>
  <si>
    <r>
      <t>管</t>
    </r>
    <r>
      <rPr>
        <sz val="11"/>
        <color rgb="FFFF0000"/>
        <rFont val="ＭＳ ゴシック"/>
        <family val="3"/>
        <charset val="128"/>
      </rPr>
      <t>*3</t>
    </r>
    <phoneticPr fontId="4"/>
  </si>
  <si>
    <r>
      <t>水道施設</t>
    </r>
    <r>
      <rPr>
        <sz val="11"/>
        <color rgb="FFFF0000"/>
        <rFont val="ＭＳ ゴシック"/>
        <family val="3"/>
        <charset val="128"/>
      </rPr>
      <t>*3</t>
    </r>
    <phoneticPr fontId="4"/>
  </si>
  <si>
    <r>
      <t>造園</t>
    </r>
    <r>
      <rPr>
        <sz val="11"/>
        <color rgb="FFFF0000"/>
        <rFont val="ＭＳ ゴシック"/>
        <family val="3"/>
        <charset val="128"/>
      </rPr>
      <t>*4</t>
    </r>
    <phoneticPr fontId="4"/>
  </si>
  <si>
    <t>菊池市内業者は*1から*4に留意してください。</t>
    <phoneticPr fontId="4"/>
  </si>
  <si>
    <t>一級電気工事施工管理技士</t>
    <phoneticPr fontId="4"/>
  </si>
  <si>
    <t>二級電気工事施工管理技士</t>
    <phoneticPr fontId="4"/>
  </si>
  <si>
    <t>共通</t>
    <rPh sb="0" eb="2">
      <t>キョウツウ</t>
    </rPh>
    <phoneticPr fontId="4"/>
  </si>
  <si>
    <t>経営事項審査の年間平均完成工事高と一致すること。</t>
    <phoneticPr fontId="4"/>
  </si>
  <si>
    <t>申請日現在の人数を入力してください。</t>
    <rPh sb="0" eb="2">
      <t>シンセイ</t>
    </rPh>
    <rPh sb="2" eb="3">
      <t>ビ</t>
    </rPh>
    <rPh sb="3" eb="5">
      <t>ゲンザイ</t>
    </rPh>
    <rPh sb="6" eb="8">
      <t>ニンズウ</t>
    </rPh>
    <rPh sb="9" eb="11">
      <t>ニュウリョク</t>
    </rPh>
    <phoneticPr fontId="4"/>
  </si>
  <si>
    <r>
      <t>とび・土工コンクリート</t>
    </r>
    <r>
      <rPr>
        <sz val="11"/>
        <color rgb="FFFF0000"/>
        <rFont val="ＭＳ ゴシック"/>
        <family val="3"/>
        <charset val="128"/>
      </rPr>
      <t>*5</t>
    </r>
    <phoneticPr fontId="4"/>
  </si>
  <si>
    <t xml:space="preserve"> </t>
    <phoneticPr fontId="4"/>
  </si>
  <si>
    <t xml:space="preserve"> </t>
    <phoneticPr fontId="4"/>
  </si>
  <si>
    <t xml:space="preserve"> </t>
    <phoneticPr fontId="4"/>
  </si>
  <si>
    <t>例)1000001　 「-（ハイフン）」を使わず7桁の数字のみで入力してください。</t>
    <phoneticPr fontId="4"/>
  </si>
  <si>
    <t>例)カブシキガイシャスズキグミ　 正式名称を全角カタカナで入力してください。</t>
    <phoneticPr fontId="4"/>
  </si>
  <si>
    <t>例)株式会社鈴木組　正式名称で入力してください。</t>
    <rPh sb="10" eb="12">
      <t>セイシキ</t>
    </rPh>
    <rPh sb="12" eb="14">
      <t>メイショウ</t>
    </rPh>
    <rPh sb="15" eb="17">
      <t>ニュウリョク</t>
    </rPh>
    <phoneticPr fontId="4"/>
  </si>
  <si>
    <t>例)0000-00-0000　半角の数字とハイフンで入力してください。</t>
    <phoneticPr fontId="4"/>
  </si>
  <si>
    <t>業種名</t>
    <phoneticPr fontId="4"/>
  </si>
  <si>
    <t>住所</t>
    <rPh sb="0" eb="2">
      <t>ジュウショ</t>
    </rPh>
    <phoneticPr fontId="4"/>
  </si>
  <si>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phoneticPr fontId="4"/>
  </si>
  <si>
    <t>大工</t>
    <phoneticPr fontId="4"/>
  </si>
  <si>
    <t>左官</t>
    <phoneticPr fontId="4"/>
  </si>
  <si>
    <t>石</t>
    <phoneticPr fontId="4"/>
  </si>
  <si>
    <t>屋根</t>
    <phoneticPr fontId="4"/>
  </si>
  <si>
    <t>鋼構造物</t>
    <phoneticPr fontId="4"/>
  </si>
  <si>
    <t>鉄筋</t>
    <phoneticPr fontId="4"/>
  </si>
  <si>
    <t>舗装</t>
    <phoneticPr fontId="4"/>
  </si>
  <si>
    <t>しゅんせつ</t>
    <phoneticPr fontId="4"/>
  </si>
  <si>
    <t>板金</t>
    <phoneticPr fontId="4"/>
  </si>
  <si>
    <t>ガラス</t>
    <phoneticPr fontId="4"/>
  </si>
  <si>
    <t>塗装</t>
    <phoneticPr fontId="4"/>
  </si>
  <si>
    <t>防水</t>
    <phoneticPr fontId="4"/>
  </si>
  <si>
    <t>内装仕上</t>
    <phoneticPr fontId="4"/>
  </si>
  <si>
    <t>機械器具設置</t>
    <phoneticPr fontId="4"/>
  </si>
  <si>
    <t>熱絶縁</t>
    <phoneticPr fontId="4"/>
  </si>
  <si>
    <t>電気通信</t>
    <phoneticPr fontId="4"/>
  </si>
  <si>
    <t>さく井</t>
    <phoneticPr fontId="4"/>
  </si>
  <si>
    <t>建具</t>
    <phoneticPr fontId="4"/>
  </si>
  <si>
    <t>消防施設</t>
    <phoneticPr fontId="4"/>
  </si>
  <si>
    <t>清掃施設</t>
    <phoneticPr fontId="4"/>
  </si>
  <si>
    <t>平均完成工事高（千円）</t>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</si>
  <si>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</si>
  <si>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例)所長　正式名称で入力してください。</t>
    <rPh sb="10" eb="12">
      <t>ニュウリョク</t>
    </rPh>
    <phoneticPr fontId="4"/>
  </si>
  <si>
    <t>例)カブシキガイシャスズキグミ　クマモトエイギョウショ
正式名称を全角カタカナで入力してください。支店・営業所名は、１文字空けて入力してください。</t>
    <rPh sb="55" eb="56">
      <t>メイ</t>
    </rPh>
    <phoneticPr fontId="4"/>
  </si>
  <si>
    <t>例)株式会社鈴木組　熊本営業所
正式名称で入力してください。支店・営業所名は、１文字空けて入力してください。</t>
    <rPh sb="30" eb="32">
      <t>シテン</t>
    </rPh>
    <rPh sb="33" eb="36">
      <t>エイギョウショ</t>
    </rPh>
    <rPh sb="36" eb="37">
      <t>メイ</t>
    </rPh>
    <rPh sb="40" eb="42">
      <t>モジ</t>
    </rPh>
    <rPh sb="42" eb="43">
      <t>ア</t>
    </rPh>
    <rPh sb="45" eb="47">
      <t>ニュウリョク</t>
    </rPh>
    <phoneticPr fontId="4"/>
  </si>
  <si>
    <t>希望する工事のみ経営事項審査のデータを入力してください。（支店・営業所に委任する場合は建設業法第３条に基づく許可を有する業種のみ入力すること）
希望欄は、菊池市内に本店又は支店・営業所を有する業者のみ入力してください。（「○」を選択してください。）
申請できる工事は経営事項審査を受審しているものに限ります。</t>
    <rPh sb="19" eb="21">
      <t>ニュウリョク</t>
    </rPh>
    <rPh sb="64" eb="66">
      <t>ニュウリョク</t>
    </rPh>
    <rPh sb="100" eb="102">
      <t>ニュウリョク</t>
    </rPh>
    <phoneticPr fontId="4"/>
  </si>
  <si>
    <t>この申請書の事務手続きをした方の情報を入力してください。申請書の確認で問い合わせをする場合があります。
行政書士に依頼している場合は、「D.行政書士情報」にも入力してください。</t>
    <phoneticPr fontId="4"/>
  </si>
  <si>
    <t>例)2022/4/1、R4/4/1</t>
    <phoneticPr fontId="4"/>
  </si>
  <si>
    <t>例)2022/4/1</t>
    <phoneticPr fontId="4"/>
  </si>
  <si>
    <t>↓重複チェック</t>
    <rPh sb="1" eb="3">
      <t>ジュウフク</t>
    </rPh>
    <phoneticPr fontId="4"/>
  </si>
  <si>
    <t>↓希望欄のチェック</t>
    <rPh sb="1" eb="3">
      <t>キボウ</t>
    </rPh>
    <rPh sb="3" eb="4">
      <t>ラン</t>
    </rPh>
    <phoneticPr fontId="4"/>
  </si>
  <si>
    <t>適格請求書発行事業者</t>
    <rPh sb="0" eb="2">
      <t>テキカク</t>
    </rPh>
    <rPh sb="2" eb="5">
      <t>セイキュウショ</t>
    </rPh>
    <rPh sb="5" eb="7">
      <t>ハッコウ</t>
    </rPh>
    <rPh sb="7" eb="10">
      <t>ジギョウシャ</t>
    </rPh>
    <phoneticPr fontId="6"/>
  </si>
  <si>
    <t>登録の有無</t>
    <rPh sb="0" eb="2">
      <t>トウロク</t>
    </rPh>
    <rPh sb="3" eb="5">
      <t>ウム</t>
    </rPh>
    <phoneticPr fontId="5"/>
  </si>
  <si>
    <t>登録番号（ｲﾝﾎﾞｲｽ）</t>
    <rPh sb="0" eb="2">
      <t>トウロク</t>
    </rPh>
    <rPh sb="2" eb="4">
      <t>バンゴウ</t>
    </rPh>
    <phoneticPr fontId="4"/>
  </si>
  <si>
    <t>適格請求書発行事業者の登録状況をリストから選択してください。「登録有」を選択した場合、(12)を入力してください。</t>
    <rPh sb="21" eb="23">
      <t>センタク</t>
    </rPh>
    <rPh sb="31" eb="33">
      <t>トウロク</t>
    </rPh>
    <rPh sb="33" eb="34">
      <t>アリ</t>
    </rPh>
    <rPh sb="36" eb="38">
      <t>センタク</t>
    </rPh>
    <rPh sb="40" eb="42">
      <t>バアイ</t>
    </rPh>
    <rPh sb="48" eb="50">
      <t>ニュウリョク</t>
    </rPh>
    <phoneticPr fontId="4"/>
  </si>
  <si>
    <t>例)T0000000000000　既に法人番号が付されている事業者は「T＋法人番号」、それ以外の事業者は「T＋新たな13桁の数字の固有番号」を入力してください。</t>
    <rPh sb="71" eb="73">
      <t>ニュウリョク</t>
    </rPh>
    <phoneticPr fontId="4"/>
  </si>
  <si>
    <t>解体</t>
    <phoneticPr fontId="4"/>
  </si>
  <si>
    <t>登記された役員および、委任先の代表者を入力してください。役員が複数になる場合は、行をあけずに入力してください。</t>
    <rPh sb="15" eb="18">
      <t>ダイヒョウシャ</t>
    </rPh>
    <phoneticPr fontId="4"/>
  </si>
  <si>
    <t>年間平均完工高（千円）</t>
    <phoneticPr fontId="4"/>
  </si>
  <si>
    <t>登記された役員および、委任先の代表者を入力してください。役員が複数になる場合は、行をあけずに入力してください。（監査役を除く）</t>
    <rPh sb="0" eb="2">
      <t>トウキ</t>
    </rPh>
    <rPh sb="5" eb="7">
      <t>ヤクイン</t>
    </rPh>
    <rPh sb="11" eb="13">
      <t>イニン</t>
    </rPh>
    <rPh sb="13" eb="14">
      <t>サキ</t>
    </rPh>
    <rPh sb="15" eb="18">
      <t>ダイヒョウシャ</t>
    </rPh>
    <rPh sb="19" eb="21">
      <t>ニュウリョク</t>
    </rPh>
    <rPh sb="28" eb="30">
      <t>ヤクイン</t>
    </rPh>
    <rPh sb="31" eb="33">
      <t>フクスウ</t>
    </rPh>
    <rPh sb="36" eb="38">
      <t>バアイ</t>
    </rPh>
    <rPh sb="40" eb="41">
      <t>ギョウ</t>
    </rPh>
    <rPh sb="46" eb="48">
      <t>ニュウリョク</t>
    </rPh>
    <rPh sb="56" eb="59">
      <t>カンサヤク</t>
    </rPh>
    <rPh sb="60" eb="61">
      <t>ノゾ</t>
    </rPh>
    <phoneticPr fontId="4"/>
  </si>
  <si>
    <t>令和7・8年度において、菊池市で行なわれる建設工事に係る競争入札に参加する資格の審査を申請します。</t>
    <rPh sb="0" eb="2">
      <t>レイワ</t>
    </rPh>
    <rPh sb="5" eb="7">
      <t>ネンド</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</si>
  <si>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rPh sb="41" eb="42">
      <t>タダ</t>
    </rPh>
    <rPh sb="44" eb="46">
      <t>ニュウリョク</t>
    </rPh>
    <rPh sb="52" eb="54">
      <t>バアイ</t>
    </rPh>
    <rPh sb="58" eb="59">
      <t>イロ</t>
    </rPh>
    <phoneticPr fontId="4"/>
  </si>
  <si>
    <t>*1 「土木」「建築」を希望する場合、「電気」「管」「造園」「水道施設」を申請することはできません。
　　「土木」「建築」を重複して申請する場合は年間平均完成工事高が多い方を第１業種とし、低い方を第２業種とします。
*2 「電気」を希望する場合、「土木」「建築」「管」「造園」「水道施設」を申請することはできません。
*3 「管」「水道施設」を希望する場合、「土木」「建築」「電気」「造園」を申請することはできません。
*4 「造園」を希望する場合、「土木」「建築」「電気」「管」「水道施設」を申請することはできません。
*5 「とび・土工コンクリート」を希望する場合、(30)とび・土工の内訳を入力してください。実績のない工事種類で申請を希望される場合は０を入力してください。</t>
    <rPh sb="279" eb="281">
      <t>キボウ</t>
    </rPh>
    <rPh sb="283" eb="285">
      <t>バアイ</t>
    </rPh>
    <rPh sb="299" eb="301">
      <t>ニュウリョク</t>
    </rPh>
    <phoneticPr fontId="4"/>
  </si>
  <si>
    <t>生年月日
例)2024/4/1</t>
    <rPh sb="0" eb="2">
      <t>セイネン</t>
    </rPh>
    <rPh sb="2" eb="4">
      <t>ガッピ</t>
    </rPh>
    <rPh sb="5" eb="6">
      <t>レイ</t>
    </rPh>
    <phoneticPr fontId="4"/>
  </si>
  <si>
    <t>（講習受講）</t>
    <rPh sb="1" eb="3">
      <t>コウシュウ</t>
    </rPh>
    <rPh sb="3" eb="5">
      <t>ジュコウ</t>
    </rPh>
    <phoneticPr fontId="4"/>
  </si>
  <si>
    <t>基幹</t>
    <rPh sb="0" eb="2">
      <t>キカン</t>
    </rPh>
    <phoneticPr fontId="4"/>
  </si>
  <si>
    <t>二級</t>
    <rPh sb="0" eb="2">
      <t>ニキュウ</t>
    </rPh>
    <phoneticPr fontId="4"/>
  </si>
  <si>
    <t>その他</t>
    <rPh sb="2" eb="3">
      <t>タ</t>
    </rPh>
    <phoneticPr fontId="4"/>
  </si>
  <si>
    <t>Ver.7.0.2</t>
    <phoneticPr fontId="4"/>
  </si>
  <si>
    <t>監理補佐</t>
    <rPh sb="0" eb="2">
      <t>カンリ</t>
    </rPh>
    <rPh sb="2" eb="4">
      <t>ホサ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</si>
</sst>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
    <numFmt numFmtId="181" formatCode="#,##0_ ;[Red]\-#,##0\ "/>
    <numFmt numFmtId="182" formatCode="0_);[Red]\(0\)"/>
    <numFmt numFmtId="183" formatCode="0000000"/>
  </numFmts>
  <fonts count="2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sz val="10"/>
      <name val="ＭＳ ゴシック"/>
      <family val="3"/>
      <charset val="128"/>
    </font>
    <font>
      <b/>
      <sz val="10"/>
      <color rgb="FFFF0000"/>
      <name val="ＭＳ ゴシック"/>
      <family val="3"/>
      <charset val="128"/>
    </font>
    <font>
      <sz val="9"/>
      <name val="ＭＳ ゴシック"/>
      <family val="3"/>
      <charset val="128"/>
    </font>
    <font>
      <b/>
      <sz val="16"/>
      <name val="ＭＳ ゴシック"/>
      <family val="3"/>
      <charset val="128"/>
    </font>
    <font>
      <b/>
      <sz val="16"/>
      <color theme="1"/>
      <name val="ＭＳ ゴシック"/>
      <family val="3"/>
      <charset val="128"/>
    </font>
    <font>
      <sz val="10"/>
      <color theme="1" tint="4.9989318521683403E-2"/>
      <name val="ＭＳ ゴシック"/>
      <family val="3"/>
      <charset val="128"/>
    </font>
    <font>
      <sz val="10"/>
      <color rgb="FF0D0D0D"/>
      <name val="ＭＳ ゴシック"/>
      <family val="3"/>
      <charset val="128"/>
    </font>
    <font>
      <u/>
      <sz val="11"/>
      <color theme="10"/>
      <name val="ＭＳ Ｐゴシック"/>
      <family val="2"/>
      <charset val="128"/>
      <scheme val="minor"/>
    </font>
    <font>
      <sz val="10"/>
      <color theme="1"/>
      <name val="ＭＳ ゴシック"/>
      <family val="3"/>
      <charset val="128"/>
    </font>
  </fonts>
  <fills count="7">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7" tint="0.79998168889431442"/>
        <bgColor indexed="64"/>
      </patternFill>
    </fill>
    <fill>
      <patternFill patternType="solid">
        <fgColor rgb="FFCCECFF"/>
        <bgColor indexed="64"/>
      </patternFill>
    </fill>
    <fill>
      <patternFill patternType="solid">
        <fgColor theme="0" tint="-0.249977111117893"/>
        <bgColor indexed="64"/>
      </patternFill>
    </fill>
  </fills>
  <borders count="50">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auto="1"/>
      </bottom>
      <diagonal/>
    </border>
    <border>
      <left/>
      <right style="hair">
        <color auto="1"/>
      </right>
      <top style="thin">
        <color auto="1"/>
      </top>
      <bottom style="hair">
        <color indexed="64"/>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style="hair">
        <color indexed="64"/>
      </left>
      <right/>
      <top/>
      <bottom style="thin">
        <color auto="1"/>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hair">
        <color auto="1"/>
      </right>
      <top/>
      <bottom/>
      <diagonal/>
    </border>
    <border>
      <left style="hair">
        <color auto="1"/>
      </left>
      <right style="hair">
        <color auto="1"/>
      </right>
      <top/>
      <bottom style="hair">
        <color auto="1"/>
      </bottom>
      <diagonal/>
    </border>
  </borders>
  <cellStyleXfs count="9">
    <xf numFmtId="0" fontId="0" fillId="0" borderId="0">
      <alignment vertical="center"/>
    </xf>
    <xf numFmtId="0" fontId="2"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2" fillId="0" borderId="0">
      <alignment vertical="center"/>
    </xf>
    <xf numFmtId="38" fontId="9"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320">
    <xf numFmtId="0" fontId="0" fillId="0" borderId="0" xfId="0">
      <alignment vertical="center"/>
    </xf>
    <xf numFmtId="0" fontId="3" fillId="0" borderId="0" xfId="2" applyFont="1">
      <alignment vertical="center"/>
    </xf>
    <xf numFmtId="0" fontId="14" fillId="0" borderId="0" xfId="0" applyFont="1" applyAlignment="1">
      <alignment horizontal="right" vertical="top"/>
    </xf>
    <xf numFmtId="177" fontId="6" fillId="0" borderId="0" xfId="1" applyNumberFormat="1" applyFont="1" applyAlignment="1">
      <alignment vertical="top"/>
    </xf>
    <xf numFmtId="0" fontId="17" fillId="0" borderId="0" xfId="0" applyFont="1" applyAlignment="1">
      <alignment horizontal="left" vertical="center"/>
    </xf>
    <xf numFmtId="0" fontId="20" fillId="0" borderId="0" xfId="0" applyFont="1" applyAlignment="1">
      <alignment vertical="top"/>
    </xf>
    <xf numFmtId="0" fontId="20" fillId="0" borderId="0" xfId="0" applyFont="1">
      <alignment vertical="center"/>
    </xf>
    <xf numFmtId="0" fontId="17" fillId="0" borderId="0" xfId="0" applyFont="1">
      <alignment vertical="center"/>
    </xf>
    <xf numFmtId="0" fontId="3" fillId="0" borderId="18" xfId="0" applyFont="1" applyBorder="1" applyAlignment="1">
      <alignment horizontal="center" vertical="center" textRotation="255"/>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38" fontId="17" fillId="2" borderId="26" xfId="1" applyNumberFormat="1" applyFont="1" applyFill="1" applyBorder="1" applyAlignment="1" applyProtection="1">
      <alignment horizontal="right" vertical="center"/>
      <protection locked="0"/>
    </xf>
    <xf numFmtId="38" fontId="17" fillId="2" borderId="29" xfId="1" applyNumberFormat="1" applyFont="1" applyFill="1" applyBorder="1" applyAlignment="1" applyProtection="1">
      <alignment horizontal="right" vertical="center"/>
      <protection locked="0"/>
    </xf>
    <xf numFmtId="38" fontId="17" fillId="2" borderId="30" xfId="1" applyNumberFormat="1" applyFont="1" applyFill="1" applyBorder="1" applyAlignment="1" applyProtection="1">
      <alignment horizontal="right" vertical="center"/>
      <protection locked="0"/>
    </xf>
    <xf numFmtId="0" fontId="21" fillId="0" borderId="0" xfId="0" applyFont="1" applyAlignment="1">
      <alignment horizontal="left" vertical="center"/>
    </xf>
    <xf numFmtId="0" fontId="14" fillId="0" borderId="0" xfId="0" applyFont="1" applyAlignment="1">
      <alignment vertical="top"/>
    </xf>
    <xf numFmtId="0" fontId="21" fillId="0" borderId="0" xfId="0" applyFont="1">
      <alignment vertical="center"/>
    </xf>
    <xf numFmtId="0" fontId="17" fillId="0" borderId="46" xfId="0" applyFont="1" applyBorder="1">
      <alignment vertical="center"/>
    </xf>
    <xf numFmtId="49" fontId="17" fillId="5" borderId="46" xfId="0" applyNumberFormat="1" applyFont="1" applyFill="1" applyBorder="1" applyAlignment="1" applyProtection="1">
      <alignment horizontal="left" vertical="center"/>
      <protection locked="0"/>
    </xf>
    <xf numFmtId="49" fontId="17" fillId="5" borderId="6" xfId="0" applyNumberFormat="1" applyFont="1" applyFill="1" applyBorder="1" applyAlignment="1" applyProtection="1">
      <alignment horizontal="left" vertical="center"/>
      <protection locked="0"/>
    </xf>
    <xf numFmtId="49" fontId="17" fillId="2" borderId="7" xfId="0" applyNumberFormat="1" applyFont="1" applyFill="1" applyBorder="1" applyAlignment="1" applyProtection="1">
      <alignment horizontal="left" vertical="center"/>
      <protection locked="0"/>
    </xf>
    <xf numFmtId="14" fontId="17" fillId="5" borderId="46" xfId="0" applyNumberFormat="1" applyFont="1" applyFill="1" applyBorder="1" applyAlignment="1" applyProtection="1">
      <alignment horizontal="left" vertical="center"/>
      <protection locked="0"/>
    </xf>
    <xf numFmtId="0" fontId="17" fillId="5" borderId="7" xfId="0" applyFont="1" applyFill="1" applyBorder="1" applyAlignment="1" applyProtection="1">
      <alignment horizontal="left" vertical="center"/>
      <protection locked="0"/>
    </xf>
    <xf numFmtId="0" fontId="17" fillId="5" borderId="46" xfId="0" applyFont="1" applyFill="1" applyBorder="1" applyAlignment="1" applyProtection="1">
      <alignment horizontal="left" vertical="center" shrinkToFit="1"/>
      <protection locked="0"/>
    </xf>
    <xf numFmtId="49" fontId="18" fillId="5" borderId="46" xfId="0" applyNumberFormat="1" applyFont="1" applyFill="1" applyBorder="1" applyAlignment="1" applyProtection="1">
      <alignment horizontal="left" vertical="center"/>
      <protection locked="0"/>
    </xf>
    <xf numFmtId="0" fontId="17" fillId="0" borderId="11" xfId="0" applyFont="1" applyBorder="1">
      <alignment vertical="center"/>
    </xf>
    <xf numFmtId="0" fontId="17" fillId="0" borderId="14" xfId="0" applyFont="1" applyBorder="1">
      <alignment vertical="center"/>
    </xf>
    <xf numFmtId="49" fontId="17" fillId="5" borderId="39" xfId="0" applyNumberFormat="1" applyFont="1" applyFill="1" applyBorder="1" applyAlignment="1" applyProtection="1">
      <alignment horizontal="left" vertical="center"/>
      <protection locked="0"/>
    </xf>
    <xf numFmtId="49" fontId="17" fillId="2" borderId="13" xfId="0" applyNumberFormat="1" applyFont="1" applyFill="1" applyBorder="1" applyAlignment="1" applyProtection="1">
      <alignment horizontal="left" vertical="center"/>
      <protection locked="0"/>
    </xf>
    <xf numFmtId="49" fontId="17" fillId="2" borderId="39" xfId="0" applyNumberFormat="1" applyFont="1" applyFill="1" applyBorder="1" applyAlignment="1" applyProtection="1">
      <alignment horizontal="left" vertical="center"/>
      <protection locked="0"/>
    </xf>
    <xf numFmtId="14" fontId="17" fillId="5" borderId="39" xfId="0" applyNumberFormat="1" applyFont="1" applyFill="1" applyBorder="1" applyAlignment="1" applyProtection="1">
      <alignment horizontal="left" vertical="center"/>
      <protection locked="0"/>
    </xf>
    <xf numFmtId="0" fontId="17" fillId="5" borderId="13" xfId="0" applyFont="1" applyFill="1" applyBorder="1" applyAlignment="1" applyProtection="1">
      <alignment horizontal="left" vertical="center"/>
      <protection locked="0"/>
    </xf>
    <xf numFmtId="0" fontId="17" fillId="5" borderId="39" xfId="0" applyFont="1" applyFill="1" applyBorder="1" applyAlignment="1" applyProtection="1">
      <alignment horizontal="left" vertical="center" shrinkToFit="1"/>
      <protection locked="0"/>
    </xf>
    <xf numFmtId="49" fontId="18" fillId="5" borderId="39" xfId="0" applyNumberFormat="1" applyFont="1" applyFill="1" applyBorder="1" applyAlignment="1" applyProtection="1">
      <alignment horizontal="left" vertical="center"/>
      <protection locked="0"/>
    </xf>
    <xf numFmtId="0" fontId="17" fillId="0" borderId="42" xfId="0" applyFont="1" applyBorder="1">
      <alignment vertical="center"/>
    </xf>
    <xf numFmtId="49" fontId="17" fillId="5" borderId="42" xfId="0" applyNumberFormat="1" applyFont="1" applyFill="1" applyBorder="1" applyAlignment="1" applyProtection="1">
      <alignment horizontal="left" vertical="center"/>
      <protection locked="0"/>
    </xf>
    <xf numFmtId="49" fontId="17" fillId="2" borderId="15" xfId="0" applyNumberFormat="1" applyFont="1" applyFill="1" applyBorder="1" applyAlignment="1" applyProtection="1">
      <alignment horizontal="left" vertical="center"/>
      <protection locked="0"/>
    </xf>
    <xf numFmtId="49" fontId="17" fillId="2" borderId="42" xfId="0" applyNumberFormat="1" applyFont="1" applyFill="1" applyBorder="1" applyAlignment="1" applyProtection="1">
      <alignment horizontal="left" vertical="center"/>
      <protection locked="0"/>
    </xf>
    <xf numFmtId="14" fontId="17" fillId="5" borderId="42" xfId="0" applyNumberFormat="1" applyFont="1" applyFill="1" applyBorder="1" applyAlignment="1" applyProtection="1">
      <alignment horizontal="left" vertical="center"/>
      <protection locked="0"/>
    </xf>
    <xf numFmtId="0" fontId="17" fillId="5" borderId="15" xfId="0" applyFont="1" applyFill="1" applyBorder="1" applyAlignment="1" applyProtection="1">
      <alignment horizontal="left" vertical="center"/>
      <protection locked="0"/>
    </xf>
    <xf numFmtId="0" fontId="17" fillId="5" borderId="42" xfId="0" applyFont="1" applyFill="1" applyBorder="1" applyAlignment="1" applyProtection="1">
      <alignment horizontal="left" vertical="center" shrinkToFit="1"/>
      <protection locked="0"/>
    </xf>
    <xf numFmtId="49" fontId="18" fillId="5" borderId="42" xfId="0" applyNumberFormat="1" applyFont="1" applyFill="1" applyBorder="1" applyAlignment="1" applyProtection="1">
      <alignment horizontal="left" vertical="center"/>
      <protection locked="0"/>
    </xf>
    <xf numFmtId="38" fontId="17" fillId="2" borderId="27" xfId="1" applyNumberFormat="1" applyFont="1" applyFill="1" applyBorder="1" applyAlignment="1" applyProtection="1">
      <alignment horizontal="right" vertical="center"/>
      <protection locked="0"/>
    </xf>
    <xf numFmtId="49" fontId="17" fillId="2" borderId="27" xfId="1" applyNumberFormat="1" applyFont="1" applyFill="1" applyBorder="1" applyAlignment="1" applyProtection="1">
      <alignment horizontal="left" vertical="center"/>
      <protection locked="0"/>
    </xf>
    <xf numFmtId="49" fontId="17" fillId="2" borderId="30" xfId="1" applyNumberFormat="1" applyFont="1" applyFill="1" applyBorder="1" applyAlignment="1" applyProtection="1">
      <alignment horizontal="left" vertical="center"/>
      <protection locked="0"/>
    </xf>
    <xf numFmtId="0" fontId="3" fillId="0" borderId="0" xfId="6" applyFont="1" applyAlignment="1">
      <alignment vertical="center" wrapText="1"/>
    </xf>
    <xf numFmtId="0" fontId="22" fillId="0" borderId="0" xfId="2" applyFont="1">
      <alignment vertical="center"/>
    </xf>
    <xf numFmtId="0" fontId="3" fillId="0" borderId="0" xfId="2" applyFont="1" applyAlignment="1">
      <alignment vertical="center" wrapText="1"/>
    </xf>
    <xf numFmtId="14" fontId="3" fillId="0" borderId="0" xfId="2" applyNumberFormat="1" applyFont="1" applyAlignment="1">
      <alignment vertical="center" wrapText="1"/>
    </xf>
    <xf numFmtId="0" fontId="3" fillId="0" borderId="0" xfId="6" applyFont="1">
      <alignment vertical="center"/>
    </xf>
    <xf numFmtId="0" fontId="11" fillId="0" borderId="0" xfId="2" applyFont="1">
      <alignment vertical="center"/>
    </xf>
    <xf numFmtId="0" fontId="3" fillId="0" borderId="0" xfId="1" applyFont="1">
      <alignment vertical="center"/>
    </xf>
    <xf numFmtId="0" fontId="17" fillId="0" borderId="6" xfId="2" applyFont="1" applyBorder="1" applyAlignment="1">
      <alignment vertical="center" wrapText="1"/>
    </xf>
    <xf numFmtId="0" fontId="17" fillId="0" borderId="7" xfId="2" applyFont="1" applyBorder="1" applyAlignment="1">
      <alignment vertical="center" wrapText="1"/>
    </xf>
    <xf numFmtId="0" fontId="17" fillId="0" borderId="9" xfId="2" applyFont="1" applyBorder="1" applyAlignment="1">
      <alignment vertical="center" wrapText="1"/>
    </xf>
    <xf numFmtId="49" fontId="3" fillId="0" borderId="0" xfId="1" applyNumberFormat="1" applyFont="1">
      <alignment vertical="center"/>
    </xf>
    <xf numFmtId="0" fontId="17" fillId="0" borderId="10" xfId="2" applyFont="1" applyBorder="1">
      <alignment vertical="center"/>
    </xf>
    <xf numFmtId="0" fontId="17" fillId="0" borderId="0" xfId="2" applyFont="1">
      <alignment vertical="center"/>
    </xf>
    <xf numFmtId="0" fontId="17" fillId="0" borderId="11" xfId="2" applyFont="1" applyBorder="1">
      <alignment vertical="center"/>
    </xf>
    <xf numFmtId="0" fontId="17" fillId="0" borderId="8" xfId="2" applyFont="1" applyBorder="1">
      <alignment vertical="center"/>
    </xf>
    <xf numFmtId="0" fontId="17" fillId="0" borderId="4" xfId="2" applyFont="1" applyBorder="1">
      <alignment vertical="center"/>
    </xf>
    <xf numFmtId="0" fontId="17" fillId="0" borderId="5" xfId="2" applyFont="1" applyBorder="1">
      <alignment vertical="center"/>
    </xf>
    <xf numFmtId="0" fontId="13" fillId="0" borderId="8" xfId="0" applyFont="1" applyBorder="1">
      <alignment vertical="center"/>
    </xf>
    <xf numFmtId="0" fontId="3" fillId="0" borderId="4" xfId="2" applyFont="1" applyBorder="1">
      <alignment vertical="center"/>
    </xf>
    <xf numFmtId="0" fontId="13" fillId="0" borderId="10" xfId="0" applyFont="1" applyBorder="1">
      <alignment vertical="center"/>
    </xf>
    <xf numFmtId="0" fontId="13" fillId="0" borderId="0" xfId="0" applyFont="1">
      <alignment vertical="center"/>
    </xf>
    <xf numFmtId="0" fontId="3" fillId="0" borderId="0" xfId="0" applyFont="1">
      <alignment vertical="center"/>
    </xf>
    <xf numFmtId="0" fontId="3" fillId="0" borderId="7" xfId="0" applyFont="1" applyBorder="1">
      <alignment vertical="center"/>
    </xf>
    <xf numFmtId="0" fontId="3" fillId="0" borderId="9" xfId="0" applyFont="1" applyBorder="1">
      <alignment vertical="center"/>
    </xf>
    <xf numFmtId="0" fontId="3" fillId="0" borderId="11" xfId="0" applyFont="1" applyBorder="1">
      <alignment vertical="center"/>
    </xf>
    <xf numFmtId="178" fontId="3" fillId="0" borderId="10" xfId="0" applyNumberFormat="1" applyFont="1" applyBorder="1">
      <alignment vertical="center"/>
    </xf>
    <xf numFmtId="178" fontId="3" fillId="0" borderId="0" xfId="0" applyNumberFormat="1" applyFont="1">
      <alignment vertical="center"/>
    </xf>
    <xf numFmtId="181" fontId="3" fillId="4" borderId="0" xfId="2" applyNumberFormat="1" applyFont="1" applyFill="1">
      <alignment vertical="center"/>
    </xf>
    <xf numFmtId="0" fontId="3" fillId="0" borderId="10" xfId="0" applyFont="1" applyBorder="1">
      <alignment vertical="center"/>
    </xf>
    <xf numFmtId="0" fontId="14" fillId="0" borderId="0" xfId="0" applyFont="1" applyAlignment="1">
      <alignment vertical="top" wrapText="1"/>
    </xf>
    <xf numFmtId="0" fontId="12" fillId="0" borderId="11" xfId="0" applyFont="1" applyBorder="1" applyAlignment="1">
      <alignment vertical="top" wrapText="1"/>
    </xf>
    <xf numFmtId="49" fontId="14" fillId="0" borderId="0" xfId="0" applyNumberFormat="1" applyFont="1" applyAlignment="1">
      <alignment horizontal="right" vertical="top"/>
    </xf>
    <xf numFmtId="0" fontId="12" fillId="0" borderId="11" xfId="0" applyFont="1" applyBorder="1" applyAlignment="1">
      <alignment vertical="top"/>
    </xf>
    <xf numFmtId="179" fontId="14" fillId="0" borderId="0" xfId="0" applyNumberFormat="1" applyFont="1" applyAlignment="1">
      <alignment horizontal="right" vertical="top"/>
    </xf>
    <xf numFmtId="49" fontId="3" fillId="0" borderId="0" xfId="0" applyNumberFormat="1" applyFont="1">
      <alignment vertical="center"/>
    </xf>
    <xf numFmtId="0" fontId="3" fillId="0" borderId="0" xfId="0" applyFont="1" applyAlignment="1">
      <alignment vertical="top"/>
    </xf>
    <xf numFmtId="49" fontId="12" fillId="0" borderId="0" xfId="0" applyNumberFormat="1" applyFont="1" applyAlignment="1">
      <alignment horizontal="right" vertical="top"/>
    </xf>
    <xf numFmtId="0" fontId="12" fillId="0" borderId="0" xfId="0" applyFont="1" applyAlignment="1">
      <alignment vertical="top"/>
    </xf>
    <xf numFmtId="0" fontId="17" fillId="0" borderId="0" xfId="0" applyFont="1" applyAlignment="1">
      <alignment vertical="top"/>
    </xf>
    <xf numFmtId="0" fontId="3" fillId="0" borderId="8" xfId="0" applyFont="1" applyBorder="1">
      <alignment vertical="center"/>
    </xf>
    <xf numFmtId="0" fontId="3" fillId="0" borderId="4" xfId="0" applyFont="1" applyBorder="1">
      <alignment vertical="center"/>
    </xf>
    <xf numFmtId="0" fontId="12" fillId="0" borderId="4" xfId="0" applyFont="1" applyBorder="1" applyAlignment="1">
      <alignment vertical="top"/>
    </xf>
    <xf numFmtId="0" fontId="3" fillId="0" borderId="5" xfId="0" applyFont="1" applyBorder="1">
      <alignment vertical="center"/>
    </xf>
    <xf numFmtId="49" fontId="12" fillId="0" borderId="0" xfId="0" applyNumberFormat="1" applyFont="1" applyAlignment="1">
      <alignment vertical="top"/>
    </xf>
    <xf numFmtId="49" fontId="3" fillId="0" borderId="0" xfId="2" applyNumberFormat="1" applyFont="1">
      <alignment vertical="center"/>
    </xf>
    <xf numFmtId="0" fontId="11" fillId="0" borderId="10" xfId="0" applyFont="1" applyBorder="1">
      <alignment vertical="center"/>
    </xf>
    <xf numFmtId="0" fontId="12" fillId="0" borderId="0" xfId="0" applyFont="1">
      <alignment vertical="center"/>
    </xf>
    <xf numFmtId="0" fontId="11" fillId="0" borderId="0" xfId="0" applyFont="1">
      <alignment vertical="center"/>
    </xf>
    <xf numFmtId="179" fontId="3" fillId="0" borderId="7" xfId="0" applyNumberFormat="1" applyFont="1" applyBorder="1">
      <alignment vertical="center"/>
    </xf>
    <xf numFmtId="0" fontId="14" fillId="0" borderId="0" xfId="0" applyFont="1">
      <alignment vertical="center"/>
    </xf>
    <xf numFmtId="0" fontId="14" fillId="0" borderId="0" xfId="0" applyFont="1" applyAlignment="1">
      <alignment horizontal="left" vertical="center" wrapText="1"/>
    </xf>
    <xf numFmtId="0" fontId="12" fillId="0" borderId="0" xfId="0" applyFont="1" applyAlignment="1">
      <alignment horizontal="left" vertical="top"/>
    </xf>
    <xf numFmtId="176" fontId="14" fillId="0" borderId="0" xfId="0" applyNumberFormat="1" applyFont="1" applyAlignment="1">
      <alignment horizontal="right" vertical="top"/>
    </xf>
    <xf numFmtId="0" fontId="24" fillId="0" borderId="0" xfId="0" applyFont="1" applyAlignment="1">
      <alignment vertical="top"/>
    </xf>
    <xf numFmtId="0" fontId="16" fillId="0" borderId="0" xfId="1" applyFont="1">
      <alignment vertical="center"/>
    </xf>
    <xf numFmtId="0" fontId="16" fillId="0" borderId="10" xfId="0" applyFont="1" applyBorder="1">
      <alignment vertical="center"/>
    </xf>
    <xf numFmtId="0" fontId="16" fillId="0" borderId="0" xfId="0" applyFont="1">
      <alignment vertical="center"/>
    </xf>
    <xf numFmtId="0" fontId="16" fillId="0" borderId="11" xfId="0" applyFont="1" applyBorder="1">
      <alignment vertical="center"/>
    </xf>
    <xf numFmtId="0" fontId="16" fillId="0" borderId="0" xfId="2" applyFont="1">
      <alignment vertical="center"/>
    </xf>
    <xf numFmtId="49" fontId="12" fillId="0" borderId="4" xfId="0" applyNumberFormat="1" applyFont="1" applyBorder="1" applyAlignment="1">
      <alignment vertical="top"/>
    </xf>
    <xf numFmtId="0" fontId="15" fillId="0" borderId="10" xfId="0" applyFont="1" applyBorder="1">
      <alignment vertical="center"/>
    </xf>
    <xf numFmtId="0" fontId="15" fillId="0" borderId="0" xfId="0" applyFont="1">
      <alignment vertical="center"/>
    </xf>
    <xf numFmtId="49" fontId="3" fillId="0" borderId="7" xfId="0" applyNumberFormat="1" applyFont="1" applyBorder="1">
      <alignment vertical="center"/>
    </xf>
    <xf numFmtId="0" fontId="3" fillId="0" borderId="0" xfId="0" applyFont="1" applyAlignment="1">
      <alignment horizontal="right" vertical="center"/>
    </xf>
    <xf numFmtId="182" fontId="3" fillId="0" borderId="0" xfId="1" applyNumberFormat="1" applyFont="1">
      <alignment vertical="center"/>
    </xf>
    <xf numFmtId="0" fontId="23" fillId="0" borderId="0" xfId="0" applyFont="1">
      <alignment vertical="center"/>
    </xf>
    <xf numFmtId="176" fontId="3" fillId="0" borderId="0" xfId="0" applyNumberFormat="1" applyFont="1">
      <alignment vertical="center"/>
    </xf>
    <xf numFmtId="181" fontId="3" fillId="0" borderId="0" xfId="0" applyNumberFormat="1" applyFont="1">
      <alignment vertical="center"/>
    </xf>
    <xf numFmtId="180" fontId="3" fillId="0" borderId="0" xfId="0" applyNumberFormat="1" applyFont="1">
      <alignment vertical="center"/>
    </xf>
    <xf numFmtId="181" fontId="3" fillId="0" borderId="0" xfId="2" applyNumberFormat="1" applyFont="1">
      <alignment vertical="center"/>
    </xf>
    <xf numFmtId="49" fontId="3" fillId="0" borderId="10" xfId="2" applyNumberFormat="1" applyFont="1" applyBorder="1">
      <alignment vertical="center"/>
    </xf>
    <xf numFmtId="176" fontId="3" fillId="0" borderId="0" xfId="2" applyNumberFormat="1" applyFont="1">
      <alignment vertical="center"/>
    </xf>
    <xf numFmtId="180" fontId="3" fillId="0" borderId="0" xfId="2" applyNumberFormat="1" applyFont="1">
      <alignment vertical="center"/>
    </xf>
    <xf numFmtId="0" fontId="13" fillId="0" borderId="7" xfId="0" applyFont="1" applyBorder="1">
      <alignment vertical="center"/>
    </xf>
    <xf numFmtId="176" fontId="3" fillId="0" borderId="7" xfId="0" applyNumberFormat="1" applyFont="1" applyBorder="1">
      <alignment vertical="center"/>
    </xf>
    <xf numFmtId="181" fontId="3" fillId="0" borderId="7" xfId="0" applyNumberFormat="1" applyFont="1" applyBorder="1">
      <alignment vertical="center"/>
    </xf>
    <xf numFmtId="180" fontId="3" fillId="0" borderId="7" xfId="0" applyNumberFormat="1" applyFont="1" applyBorder="1">
      <alignment vertical="center"/>
    </xf>
    <xf numFmtId="0" fontId="3" fillId="0" borderId="6" xfId="0" applyFont="1" applyBorder="1">
      <alignment vertical="center"/>
    </xf>
    <xf numFmtId="0" fontId="3" fillId="4" borderId="0" xfId="2" applyFont="1" applyFill="1">
      <alignment vertical="center"/>
    </xf>
    <xf numFmtId="49" fontId="3" fillId="0" borderId="0" xfId="1" applyNumberFormat="1" applyFont="1" applyAlignment="1">
      <alignment horizontal="left" vertical="center"/>
    </xf>
    <xf numFmtId="0" fontId="3" fillId="0" borderId="34" xfId="0" applyFont="1" applyBorder="1">
      <alignment vertical="center"/>
    </xf>
    <xf numFmtId="0" fontId="3" fillId="4" borderId="0" xfId="0" applyFont="1" applyFill="1">
      <alignment vertical="center"/>
    </xf>
    <xf numFmtId="178" fontId="3" fillId="0" borderId="3" xfId="0" applyNumberFormat="1" applyFont="1" applyBorder="1">
      <alignment vertical="center"/>
    </xf>
    <xf numFmtId="178" fontId="3" fillId="0" borderId="16" xfId="0" applyNumberFormat="1" applyFont="1" applyBorder="1">
      <alignment vertical="center"/>
    </xf>
    <xf numFmtId="0" fontId="3" fillId="0" borderId="10" xfId="2" applyFont="1" applyBorder="1">
      <alignment vertical="center"/>
    </xf>
    <xf numFmtId="0" fontId="14" fillId="0" borderId="0" xfId="2" applyFont="1">
      <alignment vertical="center"/>
    </xf>
    <xf numFmtId="0" fontId="3" fillId="0" borderId="11" xfId="1" applyFont="1" applyBorder="1">
      <alignment vertical="center"/>
    </xf>
    <xf numFmtId="0" fontId="12" fillId="0" borderId="0" xfId="2" applyFont="1" applyAlignment="1">
      <alignment horizontal="left" vertical="center" wrapText="1"/>
    </xf>
    <xf numFmtId="0" fontId="18" fillId="0" borderId="0" xfId="2" applyFont="1">
      <alignment vertical="center"/>
    </xf>
    <xf numFmtId="0" fontId="14" fillId="0" borderId="0" xfId="2" applyFont="1" applyAlignment="1">
      <alignment horizontal="left" vertical="center" wrapText="1"/>
    </xf>
    <xf numFmtId="0" fontId="23" fillId="0" borderId="0" xfId="2" applyFont="1">
      <alignment vertical="center"/>
    </xf>
    <xf numFmtId="0" fontId="18" fillId="0" borderId="0" xfId="2" applyFont="1" applyAlignment="1">
      <alignment horizontal="left" vertical="center"/>
    </xf>
    <xf numFmtId="0" fontId="14" fillId="0" borderId="11" xfId="2" applyFont="1" applyBorder="1" applyAlignment="1">
      <alignment horizontal="left" vertical="center" wrapText="1"/>
    </xf>
    <xf numFmtId="0" fontId="3" fillId="0" borderId="11" xfId="2" applyFont="1" applyBorder="1">
      <alignment vertical="center"/>
    </xf>
    <xf numFmtId="0" fontId="3" fillId="0" borderId="8" xfId="2" applyFont="1" applyBorder="1">
      <alignment vertical="center"/>
    </xf>
    <xf numFmtId="0" fontId="3" fillId="0" borderId="5" xfId="2" applyFont="1" applyBorder="1">
      <alignment vertical="center"/>
    </xf>
    <xf numFmtId="49" fontId="3" fillId="0" borderId="8" xfId="2" applyNumberFormat="1" applyFont="1" applyBorder="1">
      <alignment vertical="center"/>
    </xf>
    <xf numFmtId="176" fontId="3" fillId="0" borderId="4" xfId="2" applyNumberFormat="1" applyFont="1" applyBorder="1">
      <alignment vertical="center"/>
    </xf>
    <xf numFmtId="49" fontId="13" fillId="0" borderId="0" xfId="0" applyNumberFormat="1" applyFont="1">
      <alignment vertical="center"/>
    </xf>
    <xf numFmtId="0" fontId="3" fillId="0" borderId="9" xfId="2" applyFont="1" applyBorder="1">
      <alignment vertical="center"/>
    </xf>
    <xf numFmtId="181" fontId="17" fillId="3" borderId="34" xfId="0" applyNumberFormat="1" applyFont="1" applyFill="1" applyBorder="1">
      <alignment vertical="center"/>
    </xf>
    <xf numFmtId="0" fontId="17" fillId="3" borderId="0" xfId="0" applyFont="1" applyFill="1">
      <alignment vertical="center"/>
    </xf>
    <xf numFmtId="181" fontId="17" fillId="3" borderId="11" xfId="0" applyNumberFormat="1" applyFont="1" applyFill="1" applyBorder="1" applyAlignment="1">
      <alignment horizontal="left" vertical="center"/>
    </xf>
    <xf numFmtId="0" fontId="17" fillId="3" borderId="0" xfId="0" applyFont="1" applyFill="1" applyAlignment="1">
      <alignment horizontal="left" vertical="center"/>
    </xf>
    <xf numFmtId="181" fontId="3" fillId="3" borderId="11" xfId="1" applyNumberFormat="1" applyFont="1" applyFill="1" applyBorder="1">
      <alignment vertical="center"/>
    </xf>
    <xf numFmtId="181" fontId="3" fillId="3" borderId="0" xfId="1" applyNumberFormat="1" applyFont="1" applyFill="1">
      <alignment vertical="center"/>
    </xf>
    <xf numFmtId="0" fontId="3" fillId="0" borderId="7" xfId="2" applyFont="1" applyBorder="1">
      <alignment vertical="center"/>
    </xf>
    <xf numFmtId="0" fontId="2" fillId="0" borderId="0" xfId="2" applyFont="1">
      <alignment vertical="center"/>
    </xf>
    <xf numFmtId="0" fontId="2" fillId="0" borderId="4" xfId="2" applyFont="1" applyBorder="1">
      <alignment vertical="center"/>
    </xf>
    <xf numFmtId="0" fontId="2" fillId="0" borderId="7" xfId="0" applyFont="1" applyBorder="1">
      <alignment vertical="center"/>
    </xf>
    <xf numFmtId="0" fontId="2" fillId="0" borderId="0" xfId="0" applyFont="1">
      <alignment vertical="center"/>
    </xf>
    <xf numFmtId="49" fontId="3" fillId="0" borderId="0" xfId="0" applyNumberFormat="1" applyFont="1" applyAlignment="1">
      <alignment horizontal="right" vertical="top"/>
    </xf>
    <xf numFmtId="0" fontId="2" fillId="0" borderId="0" xfId="0" applyFont="1" applyAlignment="1">
      <alignment vertical="top"/>
    </xf>
    <xf numFmtId="49" fontId="3" fillId="0" borderId="4" xfId="0" applyNumberFormat="1" applyFont="1" applyBorder="1" applyAlignment="1">
      <alignment vertical="top"/>
    </xf>
    <xf numFmtId="0" fontId="3" fillId="0" borderId="4" xfId="0" applyFont="1" applyBorder="1" applyAlignment="1">
      <alignment vertical="top"/>
    </xf>
    <xf numFmtId="0" fontId="2" fillId="0" borderId="4" xfId="0" applyFont="1" applyBorder="1" applyAlignment="1">
      <alignment vertical="top"/>
    </xf>
    <xf numFmtId="49" fontId="3" fillId="0" borderId="0" xfId="0" applyNumberFormat="1" applyFont="1" applyAlignment="1">
      <alignment vertical="top"/>
    </xf>
    <xf numFmtId="0" fontId="3" fillId="0" borderId="0" xfId="1" applyFont="1" applyAlignment="1">
      <alignment horizontal="left" vertical="center"/>
    </xf>
    <xf numFmtId="0" fontId="23" fillId="0" borderId="0" xfId="0" applyFont="1" applyAlignment="1">
      <alignment vertical="top"/>
    </xf>
    <xf numFmtId="0" fontId="17" fillId="6" borderId="27" xfId="1" applyFont="1" applyFill="1" applyBorder="1" applyAlignment="1">
      <alignment horizontal="center" vertical="center"/>
    </xf>
    <xf numFmtId="49" fontId="17" fillId="2" borderId="24" xfId="1" applyNumberFormat="1" applyFont="1" applyFill="1" applyBorder="1" applyAlignment="1" applyProtection="1">
      <alignment horizontal="left" vertical="center"/>
      <protection locked="0"/>
    </xf>
    <xf numFmtId="38" fontId="17" fillId="2" borderId="23" xfId="1" applyNumberFormat="1" applyFont="1" applyFill="1" applyBorder="1" applyAlignment="1" applyProtection="1">
      <alignment horizontal="right" vertical="center"/>
      <protection locked="0"/>
    </xf>
    <xf numFmtId="38" fontId="17" fillId="2" borderId="24" xfId="1" applyNumberFormat="1" applyFont="1" applyFill="1" applyBorder="1" applyAlignment="1" applyProtection="1">
      <alignment horizontal="right" vertical="center"/>
      <protection locked="0"/>
    </xf>
    <xf numFmtId="177" fontId="6" fillId="0" borderId="0" xfId="1" applyNumberFormat="1" applyFont="1" applyAlignment="1">
      <alignment horizontal="right" vertical="top"/>
    </xf>
    <xf numFmtId="38" fontId="17" fillId="2" borderId="28" xfId="0" applyNumberFormat="1" applyFont="1" applyFill="1" applyBorder="1" applyProtection="1">
      <alignment vertical="center"/>
      <protection locked="0"/>
    </xf>
    <xf numFmtId="38" fontId="17" fillId="2" borderId="13" xfId="0" applyNumberFormat="1" applyFont="1" applyFill="1" applyBorder="1" applyProtection="1">
      <alignment vertical="center"/>
      <protection locked="0"/>
    </xf>
    <xf numFmtId="38" fontId="17" fillId="2" borderId="14" xfId="0" applyNumberFormat="1" applyFont="1" applyFill="1" applyBorder="1" applyProtection="1">
      <alignment vertical="center"/>
      <protection locked="0"/>
    </xf>
    <xf numFmtId="38" fontId="17" fillId="2" borderId="31" xfId="0" applyNumberFormat="1" applyFont="1" applyFill="1" applyBorder="1" applyProtection="1">
      <alignment vertical="center"/>
      <protection locked="0"/>
    </xf>
    <xf numFmtId="38" fontId="17" fillId="2" borderId="15" xfId="0" applyNumberFormat="1" applyFont="1" applyFill="1" applyBorder="1" applyProtection="1">
      <alignment vertical="center"/>
      <protection locked="0"/>
    </xf>
    <xf numFmtId="38" fontId="17" fillId="2" borderId="17" xfId="0" applyNumberFormat="1" applyFont="1" applyFill="1" applyBorder="1" applyProtection="1">
      <alignment vertical="center"/>
      <protection locked="0"/>
    </xf>
    <xf numFmtId="180" fontId="3" fillId="0" borderId="22" xfId="0" applyNumberFormat="1" applyFont="1" applyBorder="1" applyAlignment="1">
      <alignment horizontal="center" vertical="center" shrinkToFit="1"/>
    </xf>
    <xf numFmtId="180" fontId="26" fillId="0" borderId="22" xfId="0" applyNumberFormat="1" applyFont="1" applyBorder="1" applyAlignment="1">
      <alignment horizontal="center" vertical="center" shrinkToFit="1"/>
    </xf>
    <xf numFmtId="180" fontId="3" fillId="0" borderId="22" xfId="2" applyNumberFormat="1" applyFont="1" applyBorder="1" applyAlignment="1">
      <alignment horizontal="center" vertical="center" shrinkToFit="1"/>
    </xf>
    <xf numFmtId="38" fontId="17" fillId="2" borderId="27" xfId="0" applyNumberFormat="1" applyFont="1" applyFill="1" applyBorder="1" applyProtection="1">
      <alignment vertical="center"/>
      <protection locked="0"/>
    </xf>
    <xf numFmtId="38" fontId="17" fillId="2" borderId="30" xfId="0" applyNumberFormat="1" applyFont="1" applyFill="1" applyBorder="1" applyProtection="1">
      <alignment vertical="center"/>
      <protection locked="0"/>
    </xf>
    <xf numFmtId="38" fontId="17" fillId="2" borderId="49" xfId="0" applyNumberFormat="1" applyFont="1" applyFill="1" applyBorder="1" applyProtection="1">
      <alignment vertical="center"/>
      <protection locked="0"/>
    </xf>
    <xf numFmtId="38" fontId="17" fillId="2" borderId="24" xfId="0" applyNumberFormat="1" applyFont="1" applyFill="1" applyBorder="1" applyProtection="1">
      <alignment vertical="center"/>
      <protection locked="0"/>
    </xf>
    <xf numFmtId="0" fontId="3" fillId="0" borderId="32" xfId="2" applyFont="1" applyBorder="1" applyAlignment="1">
      <alignment horizontal="center" vertical="center" shrinkToFit="1"/>
    </xf>
    <xf numFmtId="0" fontId="3" fillId="0" borderId="30" xfId="2" applyFont="1" applyBorder="1" applyAlignment="1">
      <alignment horizontal="center" vertical="center" shrinkToFit="1"/>
    </xf>
    <xf numFmtId="178" fontId="3" fillId="0" borderId="12" xfId="0" applyNumberFormat="1" applyFont="1" applyBorder="1">
      <alignment vertical="center"/>
    </xf>
    <xf numFmtId="38" fontId="17" fillId="2" borderId="13" xfId="0" applyNumberFormat="1" applyFont="1" applyFill="1" applyBorder="1" applyAlignment="1" applyProtection="1">
      <alignment horizontal="center" vertical="center"/>
      <protection locked="0"/>
    </xf>
    <xf numFmtId="38" fontId="17" fillId="2" borderId="14" xfId="0" applyNumberFormat="1" applyFont="1" applyFill="1" applyBorder="1" applyAlignment="1" applyProtection="1">
      <alignment horizontal="center" vertical="center"/>
      <protection locked="0"/>
    </xf>
    <xf numFmtId="38" fontId="17" fillId="2" borderId="13" xfId="0" applyNumberFormat="1" applyFont="1" applyFill="1" applyBorder="1" applyAlignment="1" applyProtection="1">
      <alignment horizontal="right" vertical="center"/>
      <protection locked="0"/>
    </xf>
    <xf numFmtId="38" fontId="17" fillId="2" borderId="14" xfId="0" applyNumberFormat="1" applyFont="1" applyFill="1" applyBorder="1" applyAlignment="1" applyProtection="1">
      <alignment horizontal="right" vertical="center"/>
      <protection locked="0"/>
    </xf>
    <xf numFmtId="38" fontId="17" fillId="2" borderId="1" xfId="0" applyNumberFormat="1" applyFont="1" applyFill="1" applyBorder="1" applyAlignment="1" applyProtection="1">
      <alignment horizontal="right" vertical="center"/>
      <protection locked="0"/>
    </xf>
    <xf numFmtId="38" fontId="17" fillId="2" borderId="2" xfId="0" applyNumberFormat="1" applyFont="1" applyFill="1" applyBorder="1" applyAlignment="1" applyProtection="1">
      <alignment horizontal="right" vertical="center"/>
      <protection locked="0"/>
    </xf>
    <xf numFmtId="0" fontId="17" fillId="3" borderId="3" xfId="0" applyFont="1" applyFill="1" applyBorder="1">
      <alignment vertical="center"/>
    </xf>
    <xf numFmtId="0" fontId="17" fillId="3" borderId="13" xfId="0" applyFont="1" applyFill="1" applyBorder="1">
      <alignment vertical="center"/>
    </xf>
    <xf numFmtId="0" fontId="17" fillId="3" borderId="3" xfId="0" applyFont="1" applyFill="1" applyBorder="1" applyAlignment="1">
      <alignment horizontal="left" vertical="center"/>
    </xf>
    <xf numFmtId="0" fontId="17" fillId="3" borderId="13" xfId="0" applyFont="1" applyFill="1" applyBorder="1" applyAlignment="1">
      <alignment horizontal="left" vertical="center"/>
    </xf>
    <xf numFmtId="38" fontId="17" fillId="2" borderId="28" xfId="1" applyNumberFormat="1" applyFont="1" applyFill="1" applyBorder="1" applyAlignment="1" applyProtection="1">
      <alignment horizontal="right" vertical="center"/>
      <protection locked="0"/>
    </xf>
    <xf numFmtId="181" fontId="17" fillId="2" borderId="26" xfId="1" applyNumberFormat="1" applyFont="1" applyFill="1" applyBorder="1" applyAlignment="1" applyProtection="1">
      <alignment horizontal="right" vertical="center"/>
      <protection locked="0"/>
    </xf>
    <xf numFmtId="38" fontId="17" fillId="2" borderId="3" xfId="0" applyNumberFormat="1" applyFont="1" applyFill="1" applyBorder="1" applyAlignment="1" applyProtection="1">
      <alignment horizontal="right" vertical="center"/>
      <protection locked="0"/>
    </xf>
    <xf numFmtId="49" fontId="17" fillId="2" borderId="28" xfId="1" applyNumberFormat="1" applyFont="1" applyFill="1" applyBorder="1" applyAlignment="1" applyProtection="1">
      <alignment horizontal="center" vertical="center"/>
      <protection locked="0"/>
    </xf>
    <xf numFmtId="0" fontId="17" fillId="2" borderId="26" xfId="1" applyFont="1" applyFill="1" applyBorder="1" applyAlignment="1" applyProtection="1">
      <alignment horizontal="center" vertical="center"/>
      <protection locked="0"/>
    </xf>
    <xf numFmtId="38" fontId="17" fillId="2" borderId="3" xfId="1" applyNumberFormat="1" applyFont="1" applyFill="1" applyBorder="1" applyAlignment="1" applyProtection="1">
      <alignment horizontal="right" vertical="center"/>
      <protection locked="0"/>
    </xf>
    <xf numFmtId="38" fontId="17" fillId="2" borderId="13" xfId="1" applyNumberFormat="1" applyFont="1" applyFill="1" applyBorder="1" applyAlignment="1" applyProtection="1">
      <alignment horizontal="right" vertical="center"/>
      <protection locked="0"/>
    </xf>
    <xf numFmtId="38" fontId="17" fillId="2" borderId="14"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17" fillId="3" borderId="3" xfId="0" applyFont="1" applyFill="1" applyBorder="1" applyAlignment="1">
      <alignment horizontal="left" vertical="center" shrinkToFit="1"/>
    </xf>
    <xf numFmtId="0" fontId="17" fillId="3" borderId="13" xfId="0" applyFont="1" applyFill="1" applyBorder="1" applyAlignment="1">
      <alignment horizontal="left" vertical="center" shrinkToFit="1"/>
    </xf>
    <xf numFmtId="181" fontId="3" fillId="0" borderId="38" xfId="2" applyNumberFormat="1" applyFont="1" applyBorder="1" applyAlignment="1">
      <alignment horizontal="left" vertical="center"/>
    </xf>
    <xf numFmtId="181" fontId="3" fillId="0" borderId="40" xfId="2" applyNumberFormat="1" applyFont="1" applyBorder="1" applyAlignment="1">
      <alignment horizontal="left" vertical="center"/>
    </xf>
    <xf numFmtId="181" fontId="3" fillId="0" borderId="41" xfId="2" applyNumberFormat="1" applyFont="1" applyBorder="1" applyAlignment="1">
      <alignment horizontal="left" vertical="center"/>
    </xf>
    <xf numFmtId="49" fontId="3" fillId="2" borderId="0" xfId="0" applyNumberFormat="1" applyFont="1" applyFill="1" applyAlignment="1" applyProtection="1">
      <alignment horizontal="left" vertical="center"/>
      <protection locked="0"/>
    </xf>
    <xf numFmtId="0" fontId="23" fillId="0" borderId="0" xfId="0" applyFont="1" applyAlignment="1">
      <alignment horizontal="left" vertical="center" wrapText="1"/>
    </xf>
    <xf numFmtId="0" fontId="13" fillId="0" borderId="6" xfId="0" applyFont="1" applyBorder="1" applyAlignment="1">
      <alignment horizontal="left" vertical="center" indent="1"/>
    </xf>
    <xf numFmtId="0" fontId="13" fillId="0" borderId="7" xfId="0" applyFont="1" applyBorder="1" applyAlignment="1">
      <alignment horizontal="left" vertical="center" indent="1"/>
    </xf>
    <xf numFmtId="0" fontId="13" fillId="0" borderId="9" xfId="0" applyFont="1" applyBorder="1" applyAlignment="1">
      <alignment horizontal="left" vertical="center" indent="1"/>
    </xf>
    <xf numFmtId="0" fontId="19" fillId="0" borderId="4" xfId="0" applyFont="1" applyBorder="1" applyAlignment="1">
      <alignment horizontal="left" vertical="center" wrapText="1"/>
    </xf>
    <xf numFmtId="0" fontId="14" fillId="0" borderId="4" xfId="0" applyFont="1" applyBorder="1" applyAlignment="1">
      <alignment horizontal="left" vertical="center" wrapText="1"/>
    </xf>
    <xf numFmtId="49" fontId="25" fillId="2" borderId="0" xfId="8" applyNumberFormat="1" applyFill="1" applyAlignment="1" applyProtection="1">
      <alignment horizontal="left" vertical="center"/>
      <protection locked="0"/>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49" fontId="17" fillId="6" borderId="27" xfId="1" applyNumberFormat="1" applyFont="1" applyFill="1" applyBorder="1" applyAlignment="1">
      <alignment horizontal="center" vertical="center"/>
    </xf>
    <xf numFmtId="0" fontId="17" fillId="6" borderId="27" xfId="1" applyFont="1" applyFill="1" applyBorder="1" applyAlignment="1">
      <alignment horizontal="center" vertical="center"/>
    </xf>
    <xf numFmtId="49" fontId="17" fillId="2" borderId="25" xfId="1" applyNumberFormat="1" applyFont="1" applyFill="1" applyBorder="1" applyAlignment="1" applyProtection="1">
      <alignment horizontal="center" vertical="center"/>
      <protection locked="0"/>
    </xf>
    <xf numFmtId="0" fontId="17" fillId="2" borderId="23" xfId="1" applyFont="1" applyFill="1" applyBorder="1" applyAlignment="1" applyProtection="1">
      <alignment horizontal="center" vertical="center"/>
      <protection locked="0"/>
    </xf>
    <xf numFmtId="0" fontId="3" fillId="2" borderId="0" xfId="0" applyFont="1" applyFill="1" applyAlignment="1" applyProtection="1">
      <alignment horizontal="left" vertical="center"/>
      <protection locked="0"/>
    </xf>
    <xf numFmtId="183" fontId="3" fillId="2" borderId="0" xfId="0" applyNumberFormat="1" applyFont="1" applyFill="1" applyAlignment="1" applyProtection="1">
      <alignment horizontal="left" vertical="center"/>
      <protection locked="0"/>
    </xf>
    <xf numFmtId="179" fontId="3" fillId="2" borderId="0" xfId="0" applyNumberFormat="1" applyFont="1" applyFill="1" applyAlignment="1" applyProtection="1">
      <alignment horizontal="left" vertical="center"/>
      <protection locked="0"/>
    </xf>
    <xf numFmtId="49" fontId="3" fillId="2" borderId="0" xfId="0" applyNumberFormat="1" applyFont="1" applyFill="1" applyAlignment="1" applyProtection="1">
      <alignment horizontal="left" vertical="center" shrinkToFit="1"/>
      <protection locked="0"/>
    </xf>
    <xf numFmtId="0" fontId="3" fillId="0" borderId="7" xfId="2" applyFont="1" applyBorder="1" applyAlignment="1">
      <alignment horizontal="center" vertical="center" wrapText="1"/>
    </xf>
    <xf numFmtId="0" fontId="3" fillId="0" borderId="9"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181" fontId="3" fillId="0" borderId="25" xfId="0" applyNumberFormat="1" applyFont="1" applyBorder="1" applyAlignment="1">
      <alignment horizontal="center" vertical="center" wrapText="1"/>
    </xf>
    <xf numFmtId="181" fontId="3" fillId="0" borderId="1" xfId="0" applyNumberFormat="1" applyFont="1" applyBorder="1" applyAlignment="1">
      <alignment horizontal="center" vertical="center" wrapText="1"/>
    </xf>
    <xf numFmtId="181" fontId="3" fillId="0" borderId="23" xfId="0" applyNumberFormat="1" applyFont="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top"/>
    </xf>
    <xf numFmtId="0" fontId="3" fillId="0" borderId="7"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lignment horizontal="left" vertical="center"/>
    </xf>
    <xf numFmtId="0" fontId="3" fillId="0" borderId="21" xfId="0" applyFont="1" applyBorder="1" applyAlignment="1">
      <alignment horizontal="left" vertical="center"/>
    </xf>
    <xf numFmtId="0" fontId="3" fillId="0" borderId="0" xfId="2" applyFont="1" applyAlignment="1">
      <alignment horizontal="left" vertical="center"/>
    </xf>
    <xf numFmtId="0" fontId="3" fillId="0" borderId="48" xfId="2" applyFont="1" applyBorder="1" applyAlignment="1">
      <alignment horizontal="left" vertical="center"/>
    </xf>
    <xf numFmtId="0" fontId="3" fillId="0" borderId="3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1" xfId="0"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19" xfId="0" applyNumberFormat="1" applyFont="1" applyBorder="1" applyAlignment="1">
      <alignment horizontal="center" vertical="center" wrapText="1"/>
    </xf>
    <xf numFmtId="181" fontId="3" fillId="0" borderId="32"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38" fontId="17" fillId="2" borderId="25" xfId="1" applyNumberFormat="1" applyFont="1" applyFill="1" applyBorder="1" applyAlignment="1" applyProtection="1">
      <alignment horizontal="right" vertical="center"/>
      <protection locked="0"/>
    </xf>
    <xf numFmtId="181" fontId="17" fillId="2" borderId="23" xfId="1" applyNumberFormat="1" applyFont="1" applyFill="1" applyBorder="1" applyAlignment="1" applyProtection="1">
      <alignment horizontal="right" vertical="center"/>
      <protection locked="0"/>
    </xf>
    <xf numFmtId="181" fontId="3" fillId="0" borderId="6" xfId="2" applyNumberFormat="1" applyFont="1" applyBorder="1" applyAlignment="1">
      <alignment horizontal="center" vertical="center"/>
    </xf>
    <xf numFmtId="181" fontId="3" fillId="0" borderId="7" xfId="2" applyNumberFormat="1" applyFont="1" applyBorder="1" applyAlignment="1">
      <alignment horizontal="center" vertical="center"/>
    </xf>
    <xf numFmtId="181" fontId="3" fillId="0" borderId="9" xfId="2" applyNumberFormat="1" applyFont="1" applyBorder="1" applyAlignment="1">
      <alignment horizontal="center" vertical="center"/>
    </xf>
    <xf numFmtId="38" fontId="3" fillId="2" borderId="12" xfId="1" applyNumberFormat="1" applyFont="1" applyFill="1" applyBorder="1" applyAlignment="1" applyProtection="1">
      <alignment horizontal="right" vertical="center"/>
      <protection locked="0"/>
    </xf>
    <xf numFmtId="38" fontId="3" fillId="2" borderId="1" xfId="1" applyNumberFormat="1" applyFont="1" applyFill="1" applyBorder="1" applyAlignment="1" applyProtection="1">
      <alignment horizontal="right" vertical="center"/>
      <protection locked="0"/>
    </xf>
    <xf numFmtId="38" fontId="3" fillId="2" borderId="2" xfId="1" applyNumberFormat="1" applyFont="1" applyFill="1" applyBorder="1" applyAlignment="1" applyProtection="1">
      <alignment horizontal="right" vertical="center"/>
      <protection locked="0"/>
    </xf>
    <xf numFmtId="0" fontId="14" fillId="0" borderId="0" xfId="2" applyFont="1" applyAlignment="1">
      <alignment horizontal="left" vertical="top" wrapText="1"/>
    </xf>
    <xf numFmtId="0" fontId="17" fillId="0" borderId="18" xfId="2" applyFont="1" applyBorder="1" applyAlignment="1">
      <alignment horizontal="left" vertical="center"/>
    </xf>
    <xf numFmtId="0" fontId="17" fillId="0" borderId="12" xfId="2" applyFont="1" applyBorder="1" applyAlignment="1">
      <alignment horizontal="left" vertical="center"/>
    </xf>
    <xf numFmtId="0" fontId="17" fillId="0" borderId="1" xfId="2" applyFont="1" applyBorder="1" applyAlignment="1">
      <alignment horizontal="left" vertical="center"/>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181" fontId="3" fillId="0" borderId="38" xfId="2" applyNumberFormat="1" applyFont="1" applyBorder="1" applyAlignment="1">
      <alignment horizontal="center" vertical="center"/>
    </xf>
    <xf numFmtId="181" fontId="3" fillId="0" borderId="40" xfId="2" applyNumberFormat="1" applyFont="1" applyBorder="1" applyAlignment="1">
      <alignment horizontal="center" vertical="center"/>
    </xf>
    <xf numFmtId="181" fontId="3" fillId="0" borderId="41" xfId="2" applyNumberFormat="1" applyFont="1" applyBorder="1" applyAlignment="1">
      <alignment horizontal="center" vertical="center"/>
    </xf>
    <xf numFmtId="38" fontId="17" fillId="2" borderId="12" xfId="2" applyNumberFormat="1" applyFont="1" applyFill="1" applyBorder="1" applyAlignment="1" applyProtection="1">
      <alignment horizontal="right" vertical="center"/>
      <protection locked="0"/>
    </xf>
    <xf numFmtId="38" fontId="17" fillId="2" borderId="1" xfId="2" applyNumberFormat="1" applyFont="1" applyFill="1" applyBorder="1" applyAlignment="1" applyProtection="1">
      <alignment horizontal="right" vertical="center"/>
      <protection locked="0"/>
    </xf>
    <xf numFmtId="38" fontId="17" fillId="2" borderId="2" xfId="2" applyNumberFormat="1" applyFont="1" applyFill="1" applyBorder="1" applyAlignment="1" applyProtection="1">
      <alignment horizontal="right" vertical="center"/>
      <protection locked="0"/>
    </xf>
    <xf numFmtId="0" fontId="17" fillId="3" borderId="12" xfId="0" applyFont="1" applyFill="1" applyBorder="1" applyAlignment="1">
      <alignment horizontal="left" vertical="center"/>
    </xf>
    <xf numFmtId="0" fontId="17" fillId="3" borderId="1" xfId="0" applyFont="1" applyFill="1" applyBorder="1" applyAlignment="1">
      <alignment horizontal="left" vertical="center"/>
    </xf>
    <xf numFmtId="0" fontId="17" fillId="0" borderId="38" xfId="0" applyFont="1" applyBorder="1" applyAlignment="1">
      <alignment horizontal="left" vertical="center"/>
    </xf>
    <xf numFmtId="0" fontId="17" fillId="0" borderId="40" xfId="0" applyFont="1" applyBorder="1" applyAlignment="1">
      <alignment horizontal="left" vertical="center"/>
    </xf>
    <xf numFmtId="0" fontId="17" fillId="0" borderId="43" xfId="2" applyFont="1" applyBorder="1" applyAlignment="1">
      <alignment horizontal="left" vertical="center"/>
    </xf>
    <xf numFmtId="0" fontId="17" fillId="0" borderId="44" xfId="2" applyFont="1" applyBorder="1" applyAlignment="1">
      <alignment horizontal="left" vertical="center"/>
    </xf>
    <xf numFmtId="0" fontId="17" fillId="0" borderId="45" xfId="2" applyFont="1" applyBorder="1" applyAlignment="1">
      <alignment horizontal="left" vertical="center"/>
    </xf>
    <xf numFmtId="0" fontId="17" fillId="0" borderId="35" xfId="2" applyFont="1" applyBorder="1" applyAlignment="1">
      <alignment horizontal="left" vertical="center"/>
    </xf>
    <xf numFmtId="38" fontId="17" fillId="2" borderId="43" xfId="2" applyNumberFormat="1" applyFont="1" applyFill="1" applyBorder="1" applyAlignment="1" applyProtection="1">
      <alignment horizontal="right" vertical="center"/>
      <protection locked="0"/>
    </xf>
    <xf numFmtId="38" fontId="17" fillId="2" borderId="44" xfId="2" applyNumberFormat="1" applyFont="1" applyFill="1" applyBorder="1" applyAlignment="1" applyProtection="1">
      <alignment horizontal="right" vertical="center"/>
      <protection locked="0"/>
    </xf>
    <xf numFmtId="38" fontId="17" fillId="2" borderId="45" xfId="2" applyNumberFormat="1" applyFont="1" applyFill="1" applyBorder="1" applyAlignment="1" applyProtection="1">
      <alignment horizontal="right" vertical="center"/>
      <protection locked="0"/>
    </xf>
    <xf numFmtId="38" fontId="17" fillId="0" borderId="47" xfId="2" applyNumberFormat="1" applyFont="1" applyBorder="1" applyAlignment="1">
      <alignment horizontal="right" vertical="center"/>
    </xf>
    <xf numFmtId="38" fontId="17" fillId="0" borderId="36" xfId="2" applyNumberFormat="1" applyFont="1" applyBorder="1" applyAlignment="1">
      <alignment horizontal="right" vertical="center"/>
    </xf>
    <xf numFmtId="38" fontId="17" fillId="0" borderId="37" xfId="2" applyNumberFormat="1" applyFont="1" applyBorder="1" applyAlignment="1">
      <alignment horizontal="right" vertical="center"/>
    </xf>
    <xf numFmtId="38" fontId="3" fillId="2" borderId="3" xfId="1" applyNumberFormat="1" applyFont="1" applyFill="1" applyBorder="1" applyAlignment="1" applyProtection="1">
      <alignment horizontal="right" vertical="center"/>
      <protection locked="0"/>
    </xf>
    <xf numFmtId="38" fontId="3" fillId="2" borderId="13" xfId="1" applyNumberFormat="1" applyFont="1" applyFill="1" applyBorder="1" applyAlignment="1" applyProtection="1">
      <alignment horizontal="right" vertical="center"/>
      <protection locked="0"/>
    </xf>
    <xf numFmtId="38" fontId="3" fillId="2" borderId="14" xfId="1" applyNumberFormat="1" applyFont="1" applyFill="1" applyBorder="1" applyAlignment="1" applyProtection="1">
      <alignment horizontal="right" vertical="center"/>
      <protection locked="0"/>
    </xf>
    <xf numFmtId="0" fontId="17" fillId="3" borderId="12" xfId="0" applyFont="1" applyFill="1" applyBorder="1">
      <alignment vertical="center"/>
    </xf>
    <xf numFmtId="0" fontId="17" fillId="3" borderId="1" xfId="0" applyFont="1" applyFill="1" applyBorder="1">
      <alignment vertical="center"/>
    </xf>
    <xf numFmtId="0" fontId="17" fillId="3" borderId="16" xfId="0" applyFont="1" applyFill="1" applyBorder="1">
      <alignment vertical="center"/>
    </xf>
    <xf numFmtId="0" fontId="17" fillId="3" borderId="15" xfId="0" applyFont="1" applyFill="1" applyBorder="1">
      <alignment vertical="center"/>
    </xf>
    <xf numFmtId="0" fontId="3" fillId="0" borderId="16" xfId="2" applyFont="1" applyBorder="1">
      <alignment vertical="center"/>
    </xf>
    <xf numFmtId="0" fontId="3" fillId="0" borderId="15" xfId="2" applyFont="1" applyBorder="1">
      <alignment vertical="center"/>
    </xf>
    <xf numFmtId="38" fontId="17" fillId="2" borderId="16" xfId="0" applyNumberFormat="1" applyFont="1" applyFill="1" applyBorder="1" applyAlignment="1" applyProtection="1">
      <alignment horizontal="right" vertical="center"/>
      <protection locked="0"/>
    </xf>
    <xf numFmtId="38" fontId="17" fillId="2" borderId="15" xfId="0" applyNumberFormat="1" applyFont="1" applyFill="1" applyBorder="1" applyAlignment="1" applyProtection="1">
      <alignment horizontal="right" vertical="center"/>
      <protection locked="0"/>
    </xf>
    <xf numFmtId="38" fontId="17" fillId="2" borderId="17" xfId="0" applyNumberFormat="1" applyFont="1" applyFill="1" applyBorder="1" applyAlignment="1" applyProtection="1">
      <alignment horizontal="right" vertical="center"/>
      <protection locked="0"/>
    </xf>
    <xf numFmtId="38" fontId="3" fillId="2" borderId="16" xfId="1" applyNumberFormat="1" applyFont="1" applyFill="1" applyBorder="1" applyAlignment="1" applyProtection="1">
      <alignment horizontal="right" vertical="center"/>
      <protection locked="0"/>
    </xf>
    <xf numFmtId="38" fontId="3" fillId="2" borderId="15" xfId="1" applyNumberFormat="1" applyFont="1" applyFill="1" applyBorder="1" applyAlignment="1" applyProtection="1">
      <alignment horizontal="right" vertical="center"/>
      <protection locked="0"/>
    </xf>
    <xf numFmtId="38" fontId="3" fillId="2" borderId="17" xfId="1" applyNumberFormat="1" applyFont="1" applyFill="1" applyBorder="1" applyAlignment="1" applyProtection="1">
      <alignment horizontal="right" vertical="center"/>
      <protection locked="0"/>
    </xf>
    <xf numFmtId="0" fontId="3" fillId="0" borderId="3" xfId="2" applyFont="1" applyBorder="1">
      <alignment vertical="center"/>
    </xf>
    <xf numFmtId="0" fontId="3" fillId="0" borderId="13" xfId="2" applyFont="1" applyBorder="1">
      <alignment vertical="center"/>
    </xf>
    <xf numFmtId="0" fontId="23" fillId="0" borderId="0" xfId="0" applyFont="1" applyAlignment="1">
      <alignment horizontal="left" vertical="top" wrapText="1"/>
    </xf>
    <xf numFmtId="177" fontId="6" fillId="0" borderId="0" xfId="1" applyNumberFormat="1" applyFont="1" applyAlignment="1">
      <alignment horizontal="right" vertical="top"/>
    </xf>
    <xf numFmtId="181" fontId="17" fillId="0" borderId="38" xfId="2" applyNumberFormat="1" applyFont="1" applyBorder="1" applyAlignment="1">
      <alignment horizontal="center" vertical="center"/>
    </xf>
    <xf numFmtId="181" fontId="17" fillId="0" borderId="40" xfId="2" applyNumberFormat="1" applyFont="1" applyBorder="1" applyAlignment="1">
      <alignment horizontal="center" vertical="center"/>
    </xf>
    <xf numFmtId="181" fontId="17" fillId="0" borderId="41" xfId="2" applyNumberFormat="1" applyFont="1" applyBorder="1" applyAlignment="1">
      <alignment horizontal="center" vertical="center"/>
    </xf>
    <xf numFmtId="38" fontId="17" fillId="2" borderId="3" xfId="2" applyNumberFormat="1" applyFont="1" applyFill="1" applyBorder="1" applyAlignment="1" applyProtection="1">
      <alignment horizontal="right" vertical="center"/>
      <protection locked="0"/>
    </xf>
    <xf numFmtId="38" fontId="17" fillId="2" borderId="13" xfId="2" applyNumberFormat="1" applyFont="1" applyFill="1" applyBorder="1" applyAlignment="1" applyProtection="1">
      <alignment horizontal="right" vertical="center"/>
      <protection locked="0"/>
    </xf>
    <xf numFmtId="38" fontId="17" fillId="2" borderId="14" xfId="2" applyNumberFormat="1" applyFont="1" applyFill="1" applyBorder="1" applyAlignment="1" applyProtection="1">
      <alignment horizontal="right" vertical="center"/>
      <protection locked="0"/>
    </xf>
    <xf numFmtId="38" fontId="17" fillId="2" borderId="31" xfId="1" applyNumberFormat="1" applyFont="1" applyFill="1" applyBorder="1" applyAlignment="1" applyProtection="1">
      <alignment horizontal="right" vertical="center"/>
      <protection locked="0"/>
    </xf>
    <xf numFmtId="181" fontId="17" fillId="2" borderId="29" xfId="1" applyNumberFormat="1" applyFont="1" applyFill="1" applyBorder="1" applyAlignment="1" applyProtection="1">
      <alignment horizontal="right" vertical="center"/>
      <protection locked="0"/>
    </xf>
    <xf numFmtId="49" fontId="17" fillId="2" borderId="31" xfId="1" applyNumberFormat="1" applyFont="1" applyFill="1" applyBorder="1" applyAlignment="1" applyProtection="1">
      <alignment horizontal="center" vertical="center"/>
      <protection locked="0"/>
    </xf>
    <xf numFmtId="0" fontId="17" fillId="2" borderId="29" xfId="1" applyFont="1" applyFill="1" applyBorder="1" applyAlignment="1" applyProtection="1">
      <alignment horizontal="center" vertical="center"/>
      <protection locked="0"/>
    </xf>
    <xf numFmtId="0" fontId="3" fillId="0" borderId="30" xfId="0" applyFont="1" applyBorder="1" applyAlignment="1">
      <alignment horizontal="left" vertical="center"/>
    </xf>
    <xf numFmtId="0" fontId="3" fillId="0" borderId="0" xfId="0" applyFont="1" applyAlignment="1">
      <alignment vertical="top"/>
    </xf>
    <xf numFmtId="0" fontId="14" fillId="0" borderId="0" xfId="0" applyFont="1" applyAlignment="1">
      <alignment horizontal="left" vertical="top" wrapText="1"/>
    </xf>
  </cellXfs>
  <cellStyles count="9">
    <cellStyle name="ハイパーリンク" xfId="8" builtinId="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49">
    <dxf>
      <fill>
        <patternFill>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E0E7"/>
      <color rgb="FFFF0000"/>
      <color rgb="FFCCEDFC"/>
      <color rgb="FFFFCCFF"/>
      <color rgb="FFFFD9FF"/>
      <color rgb="FFFFE1FF"/>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heetPr>
  <dimension ref="A1:AG252"/>
  <sheetViews>
    <sheetView showGridLines="0" tabSelected="1" view="pageBreakPreview" topLeftCell="B224" zoomScaleNormal="100" zoomScaleSheetLayoutView="100" workbookViewId="0">
      <selection activeCell="K13" sqref="K13"/>
    </sheetView>
  </sheetViews>
  <sheetFormatPr defaultColWidth="9" defaultRowHeight="15" customHeight="1" x14ac:dyDescent="0.15"/>
  <cols>
    <col min="1" max="1" width="9.375" style="1" hidden="1" customWidth="1"/>
    <col min="2" max="3" width="1.625" style="1" customWidth="1"/>
    <col min="4" max="4" width="5.625" style="1" customWidth="1"/>
    <col min="5" max="6" width="6.625" style="1" customWidth="1"/>
    <col min="7" max="7" width="3.875" style="1" customWidth="1"/>
    <col min="8" max="8" width="6.375" style="1" customWidth="1"/>
    <col min="9" max="9" width="1.625" style="1" customWidth="1"/>
    <col min="10" max="10" width="14" style="1" customWidth="1"/>
    <col min="11" max="11" width="7.5" style="1" customWidth="1"/>
    <col min="12" max="12" width="7.375" style="1" customWidth="1"/>
    <col min="13" max="13" width="7.125" style="1" customWidth="1"/>
    <col min="14" max="14" width="10.125" style="1" customWidth="1"/>
    <col min="15" max="15" width="5" style="1" customWidth="1"/>
    <col min="16" max="21" width="8.75" style="1" customWidth="1"/>
    <col min="22" max="24" width="2.375" style="1" customWidth="1"/>
    <col min="25" max="25" width="7.5" style="1" customWidth="1"/>
    <col min="26" max="26" width="2.625" style="1" customWidth="1"/>
    <col min="27" max="27" width="3.625" style="1" customWidth="1"/>
    <col min="28" max="29" width="9" style="1" hidden="1" customWidth="1"/>
    <col min="30" max="16384" width="9" style="1"/>
  </cols>
  <sheetData>
    <row r="1" spans="1:33" s="49" customFormat="1" ht="30" customHeight="1" x14ac:dyDescent="0.15">
      <c r="A1" s="47"/>
      <c r="B1" s="47"/>
      <c r="C1" s="48" t="s">
        <v>32</v>
      </c>
      <c r="D1" s="48"/>
      <c r="E1" s="48"/>
      <c r="F1" s="48"/>
      <c r="G1" s="48"/>
      <c r="H1" s="48"/>
      <c r="I1" s="48"/>
      <c r="J1" s="48"/>
      <c r="K1" s="48"/>
      <c r="L1" s="48"/>
      <c r="M1" s="48"/>
      <c r="N1" s="48"/>
      <c r="O1" s="48"/>
      <c r="P1" s="48"/>
      <c r="Q1" s="48"/>
      <c r="R1" s="48"/>
      <c r="S1" s="48"/>
      <c r="T1" s="48"/>
      <c r="U1" s="48"/>
      <c r="V1" s="48"/>
      <c r="W1" s="306" t="s">
        <v>178</v>
      </c>
      <c r="X1" s="306"/>
      <c r="Y1" s="306"/>
      <c r="Z1" s="306"/>
      <c r="AA1" s="3"/>
      <c r="AC1" s="50"/>
    </row>
    <row r="2" spans="1:33" ht="15" hidden="1" customHeight="1" x14ac:dyDescent="0.15">
      <c r="A2" s="51"/>
      <c r="B2" s="51"/>
      <c r="C2" s="52"/>
      <c r="D2" s="52"/>
      <c r="AA2" s="3"/>
      <c r="AB2" s="49"/>
      <c r="AC2" s="49"/>
      <c r="AD2" s="49"/>
      <c r="AE2" s="49"/>
      <c r="AF2" s="49"/>
      <c r="AG2" s="49"/>
    </row>
    <row r="3" spans="1:33" ht="30" customHeight="1" x14ac:dyDescent="0.15">
      <c r="A3" s="53"/>
      <c r="B3" s="53"/>
      <c r="C3" s="1" t="s">
        <v>170</v>
      </c>
      <c r="E3" s="49"/>
      <c r="F3" s="49"/>
      <c r="G3" s="49"/>
      <c r="H3" s="49"/>
      <c r="I3" s="49"/>
      <c r="J3" s="49"/>
      <c r="K3" s="49"/>
      <c r="L3" s="49"/>
      <c r="M3" s="49"/>
      <c r="N3" s="49"/>
      <c r="O3" s="49"/>
      <c r="P3" s="49"/>
      <c r="Q3" s="49"/>
      <c r="R3" s="49"/>
      <c r="S3" s="49"/>
      <c r="T3" s="49"/>
      <c r="U3" s="49"/>
      <c r="V3" s="49"/>
      <c r="W3" s="49"/>
      <c r="X3" s="49"/>
      <c r="Y3" s="49"/>
      <c r="AB3" s="49"/>
      <c r="AC3" s="49"/>
      <c r="AD3" s="49"/>
      <c r="AE3" s="49"/>
      <c r="AF3" s="49"/>
      <c r="AG3" s="49"/>
    </row>
    <row r="4" spans="1:33" ht="5.25" customHeight="1" x14ac:dyDescent="0.15">
      <c r="A4" s="53"/>
      <c r="B4" s="53"/>
      <c r="C4" s="54"/>
      <c r="D4" s="55"/>
      <c r="E4" s="55"/>
      <c r="F4" s="55"/>
      <c r="G4" s="55"/>
      <c r="H4" s="55"/>
      <c r="I4" s="55"/>
      <c r="J4" s="55"/>
      <c r="K4" s="55"/>
      <c r="L4" s="55"/>
      <c r="M4" s="55"/>
      <c r="N4" s="55"/>
      <c r="O4" s="55"/>
      <c r="P4" s="55"/>
      <c r="Q4" s="55"/>
      <c r="R4" s="55"/>
      <c r="S4" s="55"/>
      <c r="T4" s="55"/>
      <c r="U4" s="55"/>
      <c r="V4" s="55"/>
      <c r="W4" s="55"/>
      <c r="X4" s="55"/>
      <c r="Y4" s="55"/>
      <c r="Z4" s="56"/>
      <c r="AB4" s="49"/>
      <c r="AC4" s="49"/>
      <c r="AD4" s="49"/>
      <c r="AE4" s="49"/>
      <c r="AF4" s="49"/>
      <c r="AG4" s="49"/>
    </row>
    <row r="5" spans="1:33" ht="15" customHeight="1" x14ac:dyDescent="0.15">
      <c r="A5" s="53"/>
      <c r="B5" s="57"/>
      <c r="C5" s="58" t="s">
        <v>171</v>
      </c>
      <c r="D5" s="59"/>
      <c r="E5" s="59"/>
      <c r="F5" s="59"/>
      <c r="G5" s="59"/>
      <c r="H5" s="59"/>
      <c r="I5" s="59"/>
      <c r="J5" s="59"/>
      <c r="K5" s="59"/>
      <c r="L5" s="59"/>
      <c r="M5" s="59"/>
      <c r="N5" s="59"/>
      <c r="O5" s="59"/>
      <c r="P5" s="59"/>
      <c r="Q5" s="59"/>
      <c r="R5" s="59"/>
      <c r="S5" s="59"/>
      <c r="T5" s="59"/>
      <c r="U5" s="59"/>
      <c r="V5" s="59"/>
      <c r="W5" s="59"/>
      <c r="X5" s="59"/>
      <c r="Y5" s="59"/>
      <c r="Z5" s="60"/>
      <c r="AB5" s="49"/>
      <c r="AC5" s="49"/>
      <c r="AD5" s="49"/>
      <c r="AE5" s="49"/>
      <c r="AF5" s="49"/>
      <c r="AG5" s="49"/>
    </row>
    <row r="6" spans="1:33" ht="15" customHeight="1" x14ac:dyDescent="0.15">
      <c r="A6" s="53"/>
      <c r="B6" s="57"/>
      <c r="C6" s="58" t="s">
        <v>17</v>
      </c>
      <c r="D6" s="59"/>
      <c r="E6" s="59"/>
      <c r="F6" s="59"/>
      <c r="G6" s="59"/>
      <c r="H6" s="59"/>
      <c r="I6" s="59"/>
      <c r="J6" s="59"/>
      <c r="K6" s="59"/>
      <c r="L6" s="59"/>
      <c r="M6" s="59"/>
      <c r="N6" s="59"/>
      <c r="O6" s="59"/>
      <c r="P6" s="59"/>
      <c r="Q6" s="59"/>
      <c r="R6" s="59"/>
      <c r="S6" s="59"/>
      <c r="T6" s="59"/>
      <c r="U6" s="59"/>
      <c r="V6" s="59"/>
      <c r="W6" s="59"/>
      <c r="X6" s="59"/>
      <c r="Y6" s="59"/>
      <c r="Z6" s="60"/>
      <c r="AB6" s="49"/>
      <c r="AC6" s="49"/>
      <c r="AD6" s="49"/>
      <c r="AE6" s="49"/>
      <c r="AF6" s="49"/>
      <c r="AG6" s="49"/>
    </row>
    <row r="7" spans="1:33" ht="15" customHeight="1" x14ac:dyDescent="0.15">
      <c r="A7" s="53"/>
      <c r="B7" s="53"/>
      <c r="C7" s="58" t="s">
        <v>18</v>
      </c>
      <c r="D7" s="59"/>
      <c r="E7" s="59"/>
      <c r="F7" s="59"/>
      <c r="G7" s="59"/>
      <c r="H7" s="59"/>
      <c r="I7" s="59"/>
      <c r="J7" s="59"/>
      <c r="K7" s="59"/>
      <c r="L7" s="59"/>
      <c r="M7" s="59"/>
      <c r="N7" s="59"/>
      <c r="O7" s="59"/>
      <c r="P7" s="59"/>
      <c r="Q7" s="59"/>
      <c r="R7" s="59"/>
      <c r="S7" s="59"/>
      <c r="T7" s="59"/>
      <c r="U7" s="59"/>
      <c r="V7" s="59"/>
      <c r="W7" s="59"/>
      <c r="X7" s="59"/>
      <c r="Y7" s="59"/>
      <c r="Z7" s="60"/>
      <c r="AB7" s="49"/>
      <c r="AC7" s="49"/>
      <c r="AD7" s="49"/>
      <c r="AE7" s="49"/>
      <c r="AF7" s="49"/>
      <c r="AG7" s="49"/>
    </row>
    <row r="8" spans="1:33" ht="15" hidden="1" customHeight="1" x14ac:dyDescent="0.15">
      <c r="A8" s="53"/>
      <c r="B8" s="53"/>
      <c r="C8" s="58"/>
      <c r="D8" s="59"/>
      <c r="E8" s="59"/>
      <c r="F8" s="59"/>
      <c r="G8" s="59"/>
      <c r="H8" s="59"/>
      <c r="I8" s="59"/>
      <c r="J8" s="59"/>
      <c r="K8" s="59"/>
      <c r="L8" s="59"/>
      <c r="M8" s="59"/>
      <c r="N8" s="59"/>
      <c r="O8" s="59"/>
      <c r="P8" s="59"/>
      <c r="Q8" s="59"/>
      <c r="R8" s="59"/>
      <c r="S8" s="59"/>
      <c r="T8" s="59"/>
      <c r="U8" s="59"/>
      <c r="V8" s="59"/>
      <c r="W8" s="59"/>
      <c r="X8" s="59"/>
      <c r="Y8" s="59"/>
      <c r="Z8" s="60"/>
      <c r="AB8" s="49"/>
      <c r="AC8" s="49"/>
      <c r="AD8" s="49"/>
      <c r="AE8" s="49"/>
      <c r="AF8" s="49"/>
      <c r="AG8" s="49"/>
    </row>
    <row r="9" spans="1:33" ht="5.25" customHeight="1" x14ac:dyDescent="0.15">
      <c r="A9" s="53"/>
      <c r="B9" s="53"/>
      <c r="C9" s="61"/>
      <c r="D9" s="62"/>
      <c r="E9" s="62"/>
      <c r="F9" s="62"/>
      <c r="G9" s="62"/>
      <c r="H9" s="62"/>
      <c r="I9" s="62"/>
      <c r="J9" s="62"/>
      <c r="K9" s="62"/>
      <c r="L9" s="62"/>
      <c r="M9" s="62"/>
      <c r="N9" s="62"/>
      <c r="O9" s="62"/>
      <c r="P9" s="62"/>
      <c r="Q9" s="62"/>
      <c r="R9" s="62"/>
      <c r="S9" s="62"/>
      <c r="T9" s="62"/>
      <c r="U9" s="62"/>
      <c r="V9" s="62"/>
      <c r="W9" s="62"/>
      <c r="X9" s="62"/>
      <c r="Y9" s="62"/>
      <c r="Z9" s="63"/>
      <c r="AB9" s="49"/>
      <c r="AC9" s="49"/>
      <c r="AD9" s="49"/>
      <c r="AE9" s="49"/>
      <c r="AF9" s="49"/>
      <c r="AG9" s="49"/>
    </row>
    <row r="10" spans="1:33" ht="30" customHeight="1" x14ac:dyDescent="0.15">
      <c r="A10" s="53"/>
      <c r="B10" s="53"/>
      <c r="Y10" s="49"/>
      <c r="AB10" s="49"/>
      <c r="AC10" s="49"/>
      <c r="AD10" s="49"/>
      <c r="AE10" s="49"/>
      <c r="AF10" s="49"/>
      <c r="AG10" s="49"/>
    </row>
    <row r="11" spans="1:33" ht="13.5" hidden="1" x14ac:dyDescent="0.15">
      <c r="A11" s="53"/>
      <c r="B11" s="53"/>
      <c r="AB11" s="49"/>
      <c r="AC11" s="49"/>
      <c r="AD11" s="49"/>
      <c r="AE11" s="49"/>
      <c r="AF11" s="49"/>
      <c r="AG11" s="49"/>
    </row>
    <row r="12" spans="1:33" ht="15.75" hidden="1" customHeight="1" x14ac:dyDescent="0.15">
      <c r="A12" s="53"/>
      <c r="B12" s="53"/>
      <c r="AB12" s="49"/>
      <c r="AC12" s="49"/>
      <c r="AD12" s="49"/>
      <c r="AE12" s="49"/>
      <c r="AF12" s="49"/>
      <c r="AG12" s="49"/>
    </row>
    <row r="13" spans="1:33" ht="20.100000000000001" customHeight="1" x14ac:dyDescent="0.15">
      <c r="A13" s="53"/>
      <c r="B13" s="53"/>
      <c r="C13" s="213" t="s">
        <v>21</v>
      </c>
      <c r="D13" s="214"/>
      <c r="E13" s="214"/>
      <c r="F13" s="214"/>
      <c r="G13" s="214"/>
      <c r="H13" s="215"/>
      <c r="I13" s="64"/>
      <c r="J13" s="65"/>
      <c r="AB13" s="49"/>
      <c r="AC13" s="49"/>
      <c r="AD13" s="49"/>
      <c r="AE13" s="49"/>
      <c r="AF13" s="49"/>
      <c r="AG13" s="49"/>
    </row>
    <row r="14" spans="1:33" ht="20.100000000000001" customHeight="1" x14ac:dyDescent="0.15">
      <c r="A14" s="53"/>
      <c r="B14" s="53"/>
      <c r="C14" s="66"/>
      <c r="D14" s="67"/>
      <c r="E14" s="67"/>
      <c r="F14" s="67"/>
      <c r="G14" s="67"/>
      <c r="H14" s="67"/>
      <c r="I14" s="68"/>
      <c r="J14" s="69"/>
      <c r="K14" s="69"/>
      <c r="L14" s="69"/>
      <c r="M14" s="69"/>
      <c r="N14" s="69"/>
      <c r="O14" s="69"/>
      <c r="P14" s="69"/>
      <c r="Q14" s="69"/>
      <c r="R14" s="69"/>
      <c r="S14" s="69"/>
      <c r="T14" s="69"/>
      <c r="U14" s="69"/>
      <c r="V14" s="69"/>
      <c r="W14" s="69"/>
      <c r="X14" s="69"/>
      <c r="Y14" s="69"/>
      <c r="Z14" s="70"/>
      <c r="AB14" s="49"/>
      <c r="AC14" s="49"/>
      <c r="AD14" s="49"/>
      <c r="AE14" s="49"/>
      <c r="AF14" s="49"/>
      <c r="AG14" s="49"/>
    </row>
    <row r="15" spans="1:33" ht="15" hidden="1" customHeight="1" x14ac:dyDescent="0.15">
      <c r="A15" s="53"/>
      <c r="B15" s="53"/>
      <c r="C15" s="66"/>
      <c r="D15" s="67"/>
      <c r="E15" s="67"/>
      <c r="F15" s="67"/>
      <c r="G15" s="67"/>
      <c r="H15" s="67"/>
      <c r="I15" s="68"/>
      <c r="J15" s="68"/>
      <c r="K15" s="68"/>
      <c r="L15" s="68"/>
      <c r="M15" s="68"/>
      <c r="N15" s="68"/>
      <c r="O15" s="68"/>
      <c r="P15" s="68"/>
      <c r="Q15" s="68"/>
      <c r="R15" s="68"/>
      <c r="S15" s="68"/>
      <c r="T15" s="68"/>
      <c r="U15" s="68"/>
      <c r="V15" s="68"/>
      <c r="W15" s="68"/>
      <c r="X15" s="68"/>
      <c r="Y15" s="68"/>
      <c r="Z15" s="71"/>
    </row>
    <row r="16" spans="1:33" ht="15" hidden="1" customHeight="1" x14ac:dyDescent="0.15">
      <c r="A16" s="53"/>
      <c r="B16" s="53"/>
      <c r="C16" s="66"/>
      <c r="D16" s="67"/>
      <c r="E16" s="67"/>
      <c r="F16" s="67"/>
      <c r="G16" s="67"/>
      <c r="H16" s="67"/>
      <c r="I16" s="68"/>
      <c r="J16" s="68"/>
      <c r="K16" s="68"/>
      <c r="L16" s="68"/>
      <c r="M16" s="68"/>
      <c r="N16" s="68"/>
      <c r="O16" s="68"/>
      <c r="P16" s="68"/>
      <c r="Q16" s="68"/>
      <c r="R16" s="68"/>
      <c r="S16" s="68"/>
      <c r="T16" s="68"/>
      <c r="U16" s="68"/>
      <c r="V16" s="68"/>
      <c r="W16" s="68"/>
      <c r="X16" s="68"/>
      <c r="Y16" s="68"/>
      <c r="Z16" s="71"/>
    </row>
    <row r="17" spans="1:28" ht="15" hidden="1" customHeight="1" x14ac:dyDescent="0.15">
      <c r="A17" s="53"/>
      <c r="B17" s="53"/>
      <c r="C17" s="66"/>
      <c r="D17" s="67"/>
      <c r="E17" s="67"/>
      <c r="F17" s="67"/>
      <c r="G17" s="67"/>
      <c r="H17" s="67"/>
      <c r="I17" s="68"/>
      <c r="J17" s="68"/>
      <c r="K17" s="68"/>
      <c r="L17" s="68"/>
      <c r="M17" s="68"/>
      <c r="N17" s="68"/>
      <c r="O17" s="68"/>
      <c r="P17" s="68"/>
      <c r="Q17" s="68"/>
      <c r="R17" s="68"/>
      <c r="S17" s="68"/>
      <c r="T17" s="68"/>
      <c r="U17" s="68"/>
      <c r="V17" s="68"/>
      <c r="W17" s="68"/>
      <c r="X17" s="68"/>
      <c r="Y17" s="68"/>
      <c r="Z17" s="71"/>
    </row>
    <row r="18" spans="1:28" ht="15" hidden="1" customHeight="1" x14ac:dyDescent="0.15">
      <c r="A18" s="53"/>
      <c r="B18" s="53"/>
      <c r="C18" s="66"/>
      <c r="D18" s="67"/>
      <c r="E18" s="67"/>
      <c r="F18" s="67"/>
      <c r="G18" s="67"/>
      <c r="H18" s="67"/>
      <c r="I18" s="68"/>
      <c r="J18" s="68"/>
      <c r="K18" s="68"/>
      <c r="L18" s="68"/>
      <c r="M18" s="68"/>
      <c r="N18" s="68"/>
      <c r="O18" s="68"/>
      <c r="P18" s="68"/>
      <c r="Q18" s="68"/>
      <c r="R18" s="68"/>
      <c r="S18" s="68"/>
      <c r="T18" s="68"/>
      <c r="U18" s="68"/>
      <c r="V18" s="68"/>
      <c r="W18" s="68"/>
      <c r="X18" s="68"/>
      <c r="Y18" s="68"/>
      <c r="Z18" s="71"/>
    </row>
    <row r="19" spans="1:28" ht="15" hidden="1" customHeight="1" x14ac:dyDescent="0.15">
      <c r="A19" s="53"/>
      <c r="B19" s="53"/>
      <c r="C19" s="66"/>
      <c r="D19" s="67"/>
      <c r="E19" s="67"/>
      <c r="F19" s="67"/>
      <c r="G19" s="67"/>
      <c r="H19" s="67"/>
      <c r="I19" s="68"/>
      <c r="J19" s="68"/>
      <c r="K19" s="68"/>
      <c r="L19" s="68"/>
      <c r="M19" s="68"/>
      <c r="N19" s="68"/>
      <c r="O19" s="68"/>
      <c r="P19" s="68"/>
      <c r="Q19" s="68"/>
      <c r="R19" s="68"/>
      <c r="S19" s="68"/>
      <c r="T19" s="68"/>
      <c r="U19" s="68"/>
      <c r="V19" s="68"/>
      <c r="W19" s="68"/>
      <c r="X19" s="68"/>
      <c r="Y19" s="68"/>
      <c r="Z19" s="71"/>
    </row>
    <row r="20" spans="1:28" ht="20.100000000000001" customHeight="1" x14ac:dyDescent="0.15">
      <c r="A20" s="53">
        <f>IF(ISBLANK($I20), 1001, 0)</f>
        <v>1001</v>
      </c>
      <c r="B20" s="53"/>
      <c r="C20" s="72"/>
      <c r="D20" s="73">
        <v>1</v>
      </c>
      <c r="E20" s="1" t="s">
        <v>0</v>
      </c>
      <c r="I20" s="226"/>
      <c r="J20" s="227"/>
      <c r="K20" s="227"/>
      <c r="L20" s="227"/>
      <c r="M20" s="227"/>
      <c r="N20" s="68"/>
      <c r="O20" s="68"/>
      <c r="P20" s="68"/>
      <c r="Q20" s="68"/>
      <c r="R20" s="68"/>
      <c r="S20" s="68"/>
      <c r="T20" s="68"/>
      <c r="U20" s="68"/>
      <c r="V20" s="68"/>
      <c r="W20" s="68"/>
      <c r="X20" s="68"/>
      <c r="Y20" s="68"/>
      <c r="Z20" s="71"/>
      <c r="AB20" s="74" t="b">
        <f>OR(COUNTIF(I22, "熊本県菊池市*"), COUNTIF(I71, "熊本県菊池市*"))</f>
        <v>0</v>
      </c>
    </row>
    <row r="21" spans="1:28" ht="20.100000000000001" customHeight="1" x14ac:dyDescent="0.15">
      <c r="A21" s="53"/>
      <c r="B21" s="53"/>
      <c r="C21" s="72"/>
      <c r="D21" s="73"/>
      <c r="E21" s="68"/>
      <c r="F21" s="68"/>
      <c r="G21" s="68"/>
      <c r="H21" s="68"/>
      <c r="I21" s="2" t="s">
        <v>120</v>
      </c>
      <c r="J21" s="165" t="s">
        <v>123</v>
      </c>
      <c r="K21" s="165"/>
      <c r="L21" s="165"/>
      <c r="M21" s="165"/>
      <c r="N21" s="165"/>
      <c r="O21" s="165"/>
      <c r="P21" s="165"/>
      <c r="Q21" s="165"/>
      <c r="R21" s="165"/>
      <c r="S21" s="165"/>
      <c r="T21" s="165"/>
      <c r="U21" s="165"/>
      <c r="V21" s="165"/>
      <c r="W21" s="165"/>
      <c r="X21" s="165"/>
      <c r="Y21" s="165"/>
      <c r="Z21" s="71"/>
    </row>
    <row r="22" spans="1:28" ht="20.100000000000001" customHeight="1" x14ac:dyDescent="0.15">
      <c r="A22" s="53">
        <f>IF(AND(I22&lt;&gt;"", OR(ISERROR(FIND("@"&amp;LEFT(I22,3)&amp;"@", 都道府県3))=FALSE, ISERROR(FIND("@"&amp;LEFT(I22,4)&amp;"@",都道府県4))=FALSE))=FALSE, 1001, 0)</f>
        <v>1001</v>
      </c>
      <c r="B22" s="53"/>
      <c r="C22" s="72"/>
      <c r="D22" s="73">
        <v>2</v>
      </c>
      <c r="E22" s="1" t="s">
        <v>1</v>
      </c>
      <c r="I22" s="228"/>
      <c r="J22" s="228"/>
      <c r="K22" s="228"/>
      <c r="L22" s="228"/>
      <c r="M22" s="228"/>
      <c r="N22" s="228"/>
      <c r="O22" s="228"/>
      <c r="P22" s="228"/>
      <c r="Q22" s="228"/>
      <c r="R22" s="228"/>
      <c r="S22" s="228"/>
      <c r="T22" s="228"/>
      <c r="U22" s="228"/>
      <c r="V22" s="228"/>
      <c r="W22" s="228"/>
      <c r="X22" s="228"/>
      <c r="Y22" s="228"/>
      <c r="Z22" s="71"/>
    </row>
    <row r="23" spans="1:28" ht="20.100000000000001" customHeight="1" x14ac:dyDescent="0.15">
      <c r="A23" s="53"/>
      <c r="B23" s="53"/>
      <c r="C23" s="72"/>
      <c r="D23" s="73"/>
      <c r="E23" s="68"/>
      <c r="F23" s="68"/>
      <c r="G23" s="68"/>
      <c r="H23" s="68"/>
      <c r="I23" s="2" t="s">
        <v>120</v>
      </c>
      <c r="J23" s="165" t="s">
        <v>107</v>
      </c>
      <c r="K23" s="165"/>
      <c r="L23" s="165"/>
      <c r="M23" s="165"/>
      <c r="N23" s="165"/>
      <c r="O23" s="165"/>
      <c r="P23" s="165"/>
      <c r="Q23" s="165"/>
      <c r="R23" s="165"/>
      <c r="S23" s="165"/>
      <c r="T23" s="165"/>
      <c r="U23" s="165"/>
      <c r="V23" s="165"/>
      <c r="W23" s="165"/>
      <c r="X23" s="165"/>
      <c r="Y23" s="165"/>
      <c r="Z23" s="71"/>
    </row>
    <row r="24" spans="1:28" ht="20.100000000000001" customHeight="1" x14ac:dyDescent="0.15">
      <c r="A24" s="53">
        <f>IF(ISBLANK($I24), 1001, 0)</f>
        <v>1001</v>
      </c>
      <c r="B24" s="53"/>
      <c r="C24" s="72"/>
      <c r="D24" s="73">
        <v>3</v>
      </c>
      <c r="E24" s="1" t="s">
        <v>2</v>
      </c>
      <c r="I24" s="211"/>
      <c r="J24" s="211"/>
      <c r="K24" s="211"/>
      <c r="L24" s="211"/>
      <c r="M24" s="211"/>
      <c r="N24" s="211"/>
      <c r="O24" s="211"/>
      <c r="P24" s="211"/>
      <c r="Q24" s="211"/>
      <c r="R24" s="211"/>
      <c r="S24" s="211"/>
      <c r="T24" s="211"/>
      <c r="U24" s="211"/>
      <c r="V24" s="211"/>
      <c r="W24" s="211"/>
      <c r="X24" s="211"/>
      <c r="Y24" s="211"/>
      <c r="Z24" s="71"/>
    </row>
    <row r="25" spans="1:28" ht="20.100000000000001" customHeight="1" x14ac:dyDescent="0.15">
      <c r="A25" s="53"/>
      <c r="B25" s="53"/>
      <c r="C25" s="75"/>
      <c r="D25" s="68"/>
      <c r="E25" s="68"/>
      <c r="F25" s="68"/>
      <c r="G25" s="68"/>
      <c r="H25" s="68"/>
      <c r="I25" s="2" t="s">
        <v>120</v>
      </c>
      <c r="J25" s="165" t="s">
        <v>124</v>
      </c>
      <c r="K25" s="165"/>
      <c r="L25" s="165"/>
      <c r="M25" s="165"/>
      <c r="N25" s="165"/>
      <c r="O25" s="165"/>
      <c r="P25" s="165"/>
      <c r="Q25" s="165"/>
      <c r="R25" s="165"/>
      <c r="S25" s="165"/>
      <c r="T25" s="165"/>
      <c r="U25" s="165"/>
      <c r="V25" s="165"/>
      <c r="W25" s="165"/>
      <c r="X25" s="165"/>
      <c r="Y25" s="165"/>
      <c r="Z25" s="71"/>
    </row>
    <row r="26" spans="1:28" ht="20.100000000000001" customHeight="1" x14ac:dyDescent="0.15">
      <c r="A26" s="53">
        <f>IF(ISBLANK($I26), 1001, 0)</f>
        <v>1001</v>
      </c>
      <c r="B26" s="53"/>
      <c r="C26" s="72"/>
      <c r="D26" s="73">
        <v>4</v>
      </c>
      <c r="E26" s="1" t="s">
        <v>3</v>
      </c>
      <c r="I26" s="211"/>
      <c r="J26" s="211"/>
      <c r="K26" s="211"/>
      <c r="L26" s="211"/>
      <c r="M26" s="211"/>
      <c r="N26" s="211"/>
      <c r="O26" s="211"/>
      <c r="P26" s="211"/>
      <c r="Q26" s="211"/>
      <c r="R26" s="211"/>
      <c r="S26" s="211"/>
      <c r="T26" s="211"/>
      <c r="U26" s="211"/>
      <c r="V26" s="211"/>
      <c r="W26" s="211"/>
      <c r="X26" s="211"/>
      <c r="Y26" s="211"/>
      <c r="Z26" s="71"/>
    </row>
    <row r="27" spans="1:28" ht="20.100000000000001" customHeight="1" x14ac:dyDescent="0.15">
      <c r="A27" s="53"/>
      <c r="B27" s="53"/>
      <c r="C27" s="75"/>
      <c r="D27" s="68"/>
      <c r="E27" s="68"/>
      <c r="F27" s="68"/>
      <c r="G27" s="68"/>
      <c r="H27" s="68"/>
      <c r="I27" s="2" t="s">
        <v>120</v>
      </c>
      <c r="J27" s="165" t="s">
        <v>125</v>
      </c>
      <c r="K27" s="76"/>
      <c r="L27" s="76"/>
      <c r="M27" s="76"/>
      <c r="N27" s="76"/>
      <c r="O27" s="76"/>
      <c r="P27" s="76"/>
      <c r="Q27" s="76"/>
      <c r="R27" s="76"/>
      <c r="S27" s="76"/>
      <c r="T27" s="76"/>
      <c r="U27" s="76"/>
      <c r="V27" s="76"/>
      <c r="W27" s="76"/>
      <c r="X27" s="76"/>
      <c r="Y27" s="76"/>
      <c r="Z27" s="77"/>
    </row>
    <row r="28" spans="1:28" ht="20.100000000000001" customHeight="1" x14ac:dyDescent="0.15">
      <c r="A28" s="53">
        <f>IF(ISBLANK($I28), 1001, 0)</f>
        <v>1001</v>
      </c>
      <c r="B28" s="53"/>
      <c r="C28" s="72"/>
      <c r="D28" s="73">
        <v>5</v>
      </c>
      <c r="E28" s="1" t="s">
        <v>14</v>
      </c>
      <c r="I28" s="211"/>
      <c r="J28" s="211"/>
      <c r="K28" s="211"/>
      <c r="L28" s="211"/>
      <c r="M28" s="211"/>
      <c r="N28" s="211"/>
      <c r="O28" s="211"/>
      <c r="P28" s="211"/>
      <c r="Q28" s="211"/>
      <c r="R28" s="211"/>
      <c r="S28" s="211"/>
      <c r="T28" s="211"/>
      <c r="U28" s="211"/>
      <c r="V28" s="211"/>
      <c r="W28" s="211"/>
      <c r="X28" s="211"/>
      <c r="Y28" s="211"/>
      <c r="Z28" s="71"/>
    </row>
    <row r="29" spans="1:28" ht="20.100000000000001" customHeight="1" x14ac:dyDescent="0.15">
      <c r="A29" s="53"/>
      <c r="B29" s="53"/>
      <c r="C29" s="75"/>
      <c r="D29" s="68"/>
      <c r="E29" s="68"/>
      <c r="F29" s="68"/>
      <c r="G29" s="68"/>
      <c r="H29" s="68"/>
      <c r="I29" s="78" t="s">
        <v>120</v>
      </c>
      <c r="J29" s="165" t="s">
        <v>12</v>
      </c>
      <c r="K29" s="165"/>
      <c r="L29" s="165"/>
      <c r="M29" s="165"/>
      <c r="N29" s="165"/>
      <c r="O29" s="165"/>
      <c r="P29" s="165"/>
      <c r="Q29" s="165"/>
      <c r="R29" s="165"/>
      <c r="S29" s="165"/>
      <c r="T29" s="165"/>
      <c r="U29" s="165"/>
      <c r="V29" s="165"/>
      <c r="W29" s="165"/>
      <c r="X29" s="165"/>
      <c r="Y29" s="165"/>
      <c r="Z29" s="79"/>
    </row>
    <row r="30" spans="1:28" ht="20.100000000000001" customHeight="1" x14ac:dyDescent="0.15">
      <c r="A30" s="53">
        <f>IF(ISBLANK($I30), 1001, 0)</f>
        <v>1001</v>
      </c>
      <c r="B30" s="53"/>
      <c r="C30" s="72"/>
      <c r="D30" s="73">
        <v>6</v>
      </c>
      <c r="E30" s="1" t="s">
        <v>4</v>
      </c>
      <c r="I30" s="211"/>
      <c r="J30" s="211"/>
      <c r="K30" s="211"/>
      <c r="L30" s="211"/>
      <c r="M30" s="211"/>
      <c r="N30" s="211"/>
      <c r="O30" s="211"/>
      <c r="P30" s="211"/>
      <c r="Q30" s="211"/>
      <c r="R30" s="211"/>
      <c r="S30" s="211"/>
      <c r="T30" s="211"/>
      <c r="U30" s="211"/>
      <c r="V30" s="211"/>
      <c r="W30" s="211"/>
      <c r="X30" s="211"/>
      <c r="Y30" s="211"/>
      <c r="Z30" s="71"/>
    </row>
    <row r="31" spans="1:28" ht="20.100000000000001" customHeight="1" x14ac:dyDescent="0.15">
      <c r="A31" s="53"/>
      <c r="B31" s="53"/>
      <c r="C31" s="75"/>
      <c r="D31" s="68"/>
      <c r="E31" s="68"/>
      <c r="F31" s="68"/>
      <c r="G31" s="68"/>
      <c r="H31" s="68"/>
      <c r="I31" s="78" t="s">
        <v>120</v>
      </c>
      <c r="J31" s="165" t="s">
        <v>10</v>
      </c>
      <c r="K31" s="165"/>
      <c r="L31" s="165"/>
      <c r="M31" s="165"/>
      <c r="N31" s="165"/>
      <c r="O31" s="165"/>
      <c r="P31" s="165"/>
      <c r="Q31" s="165"/>
      <c r="R31" s="165"/>
      <c r="S31" s="165"/>
      <c r="T31" s="165"/>
      <c r="U31" s="165"/>
      <c r="V31" s="165"/>
      <c r="W31" s="165"/>
      <c r="X31" s="165"/>
      <c r="Y31" s="165"/>
      <c r="Z31" s="79"/>
    </row>
    <row r="32" spans="1:28" ht="20.100000000000001" customHeight="1" x14ac:dyDescent="0.15">
      <c r="A32" s="53">
        <f>IF(ISBLANK($I32), 1001, 0)</f>
        <v>1001</v>
      </c>
      <c r="B32" s="53"/>
      <c r="C32" s="72"/>
      <c r="D32" s="73">
        <v>7</v>
      </c>
      <c r="E32" s="1" t="s">
        <v>5</v>
      </c>
      <c r="I32" s="211"/>
      <c r="J32" s="211"/>
      <c r="K32" s="211"/>
      <c r="L32" s="211"/>
      <c r="M32" s="211"/>
      <c r="N32" s="211"/>
      <c r="O32" s="211"/>
      <c r="P32" s="211"/>
      <c r="Q32" s="211"/>
      <c r="R32" s="211"/>
      <c r="S32" s="211"/>
      <c r="T32" s="211"/>
      <c r="U32" s="211"/>
      <c r="V32" s="211"/>
      <c r="W32" s="211"/>
      <c r="X32" s="211"/>
      <c r="Y32" s="211"/>
      <c r="Z32" s="71"/>
    </row>
    <row r="33" spans="1:26" ht="20.100000000000001" customHeight="1" x14ac:dyDescent="0.15">
      <c r="A33" s="53"/>
      <c r="B33" s="53"/>
      <c r="C33" s="75"/>
      <c r="D33" s="68"/>
      <c r="E33" s="68"/>
      <c r="F33" s="68"/>
      <c r="G33" s="68"/>
      <c r="H33" s="68"/>
      <c r="I33" s="78" t="s">
        <v>120</v>
      </c>
      <c r="J33" s="165" t="s">
        <v>11</v>
      </c>
      <c r="K33" s="165"/>
      <c r="L33" s="165"/>
      <c r="M33" s="165"/>
      <c r="N33" s="165"/>
      <c r="O33" s="165"/>
      <c r="P33" s="165"/>
      <c r="Q33" s="165"/>
      <c r="R33" s="165"/>
      <c r="S33" s="165"/>
      <c r="T33" s="165"/>
      <c r="U33" s="165"/>
      <c r="V33" s="165"/>
      <c r="W33" s="165"/>
      <c r="X33" s="165"/>
      <c r="Y33" s="165"/>
      <c r="Z33" s="71"/>
    </row>
    <row r="34" spans="1:26" ht="20.100000000000001" customHeight="1" x14ac:dyDescent="0.15">
      <c r="A34" s="53">
        <f>IF(NOT(AND(I34&lt;&gt;"",ISNUMBER(VALUE(SUBSTITUTE(I34,"-",""))))), 1001, 0)</f>
        <v>1001</v>
      </c>
      <c r="B34" s="53"/>
      <c r="C34" s="72"/>
      <c r="D34" s="73">
        <v>8</v>
      </c>
      <c r="E34" s="1" t="s">
        <v>6</v>
      </c>
      <c r="I34" s="211"/>
      <c r="J34" s="211"/>
      <c r="K34" s="211"/>
      <c r="L34" s="211"/>
      <c r="M34" s="211"/>
      <c r="N34" s="68"/>
      <c r="O34" s="68"/>
      <c r="P34" s="68"/>
      <c r="Q34" s="68"/>
      <c r="R34" s="68"/>
      <c r="S34" s="68"/>
      <c r="T34" s="68"/>
      <c r="U34" s="68"/>
      <c r="V34" s="68"/>
      <c r="W34" s="68"/>
      <c r="X34" s="68"/>
      <c r="Y34" s="68"/>
      <c r="Z34" s="71"/>
    </row>
    <row r="35" spans="1:26" ht="20.100000000000001" customHeight="1" x14ac:dyDescent="0.15">
      <c r="A35" s="53"/>
      <c r="B35" s="53"/>
      <c r="C35" s="75"/>
      <c r="D35" s="68"/>
      <c r="E35" s="68"/>
      <c r="F35" s="68"/>
      <c r="G35" s="68"/>
      <c r="H35" s="68"/>
      <c r="I35" s="80" t="s">
        <v>120</v>
      </c>
      <c r="J35" s="165" t="s">
        <v>126</v>
      </c>
      <c r="K35" s="165"/>
      <c r="L35" s="165"/>
      <c r="M35" s="165"/>
      <c r="N35" s="165"/>
      <c r="O35" s="165"/>
      <c r="P35" s="165"/>
      <c r="Q35" s="165"/>
      <c r="R35" s="165"/>
      <c r="S35" s="165"/>
      <c r="T35" s="165"/>
      <c r="U35" s="165"/>
      <c r="V35" s="165"/>
      <c r="W35" s="165"/>
      <c r="X35" s="165"/>
      <c r="Y35" s="165"/>
      <c r="Z35" s="71"/>
    </row>
    <row r="36" spans="1:26" ht="20.100000000000001" customHeight="1" x14ac:dyDescent="0.15">
      <c r="A36" s="53">
        <f>IF(NOT(AND(I36&lt;&gt;"",ISNUMBER(VALUE(SUBSTITUTE(I36,"-",""))))), 1001, 0)</f>
        <v>1001</v>
      </c>
      <c r="B36" s="53"/>
      <c r="C36" s="72"/>
      <c r="D36" s="73">
        <v>9</v>
      </c>
      <c r="E36" s="1" t="s">
        <v>7</v>
      </c>
      <c r="I36" s="211"/>
      <c r="J36" s="227"/>
      <c r="K36" s="227"/>
      <c r="L36" s="227"/>
      <c r="M36" s="227"/>
      <c r="N36" s="68"/>
      <c r="O36" s="68"/>
      <c r="P36" s="68"/>
      <c r="Q36" s="68"/>
      <c r="R36" s="68"/>
      <c r="S36" s="68"/>
      <c r="T36" s="68"/>
      <c r="U36" s="68"/>
      <c r="V36" s="68"/>
      <c r="W36" s="68"/>
      <c r="X36" s="68"/>
      <c r="Y36" s="68"/>
      <c r="Z36" s="71"/>
    </row>
    <row r="37" spans="1:26" ht="20.100000000000001" customHeight="1" x14ac:dyDescent="0.15">
      <c r="A37" s="53"/>
      <c r="B37" s="53"/>
      <c r="C37" s="75"/>
      <c r="D37" s="68"/>
      <c r="E37" s="68"/>
      <c r="F37" s="68"/>
      <c r="G37" s="68"/>
      <c r="H37" s="68"/>
      <c r="I37" s="78" t="s">
        <v>120</v>
      </c>
      <c r="J37" s="165" t="s">
        <v>126</v>
      </c>
      <c r="K37" s="165"/>
      <c r="L37" s="165"/>
      <c r="M37" s="165"/>
      <c r="N37" s="165"/>
      <c r="O37" s="165"/>
      <c r="P37" s="165"/>
      <c r="Q37" s="165"/>
      <c r="R37" s="165"/>
      <c r="S37" s="165"/>
      <c r="T37" s="165"/>
      <c r="U37" s="165"/>
      <c r="V37" s="165"/>
      <c r="W37" s="165"/>
      <c r="X37" s="165"/>
      <c r="Y37" s="165"/>
      <c r="Z37" s="71"/>
    </row>
    <row r="38" spans="1:26" ht="20.100000000000001" customHeight="1" x14ac:dyDescent="0.15">
      <c r="A38" s="53"/>
      <c r="B38" s="53"/>
      <c r="C38" s="72"/>
      <c r="D38" s="73">
        <v>10</v>
      </c>
      <c r="E38" s="1" t="s">
        <v>9</v>
      </c>
      <c r="I38" s="218"/>
      <c r="J38" s="211"/>
      <c r="K38" s="211"/>
      <c r="L38" s="211"/>
      <c r="M38" s="211"/>
      <c r="N38" s="211"/>
      <c r="O38" s="211"/>
      <c r="P38" s="211"/>
      <c r="Q38" s="211"/>
      <c r="R38" s="211"/>
      <c r="S38" s="211"/>
      <c r="T38" s="211"/>
      <c r="U38" s="211"/>
      <c r="V38" s="211"/>
      <c r="W38" s="211"/>
      <c r="X38" s="211"/>
      <c r="Y38" s="211"/>
      <c r="Z38" s="71"/>
    </row>
    <row r="39" spans="1:26" ht="20.100000000000001" customHeight="1" x14ac:dyDescent="0.15">
      <c r="A39" s="53"/>
      <c r="B39" s="53"/>
      <c r="C39" s="75"/>
      <c r="D39" s="68"/>
      <c r="E39" s="68"/>
      <c r="F39" s="68"/>
      <c r="G39" s="68"/>
      <c r="H39" s="68"/>
      <c r="I39" s="78" t="s">
        <v>120</v>
      </c>
      <c r="J39" s="165" t="s">
        <v>13</v>
      </c>
      <c r="K39" s="165"/>
      <c r="L39" s="165"/>
      <c r="M39" s="165"/>
      <c r="N39" s="165"/>
      <c r="O39" s="165"/>
      <c r="P39" s="165"/>
      <c r="Q39" s="165"/>
      <c r="R39" s="165"/>
      <c r="S39" s="165"/>
      <c r="T39" s="165"/>
      <c r="U39" s="165"/>
      <c r="V39" s="165"/>
      <c r="W39" s="165"/>
      <c r="X39" s="165"/>
      <c r="Y39" s="165"/>
      <c r="Z39" s="71"/>
    </row>
    <row r="40" spans="1:26" ht="20.100000000000001" customHeight="1" x14ac:dyDescent="0.15">
      <c r="A40" s="53">
        <f>IF(ISBLANK($I40), 1001, 0)</f>
        <v>1001</v>
      </c>
      <c r="B40" s="53"/>
      <c r="C40" s="72"/>
      <c r="D40" s="73">
        <v>11</v>
      </c>
      <c r="E40" s="1" t="s">
        <v>161</v>
      </c>
      <c r="I40" s="211"/>
      <c r="J40" s="225"/>
      <c r="K40" s="225"/>
      <c r="L40" s="225"/>
      <c r="M40" s="225"/>
      <c r="N40" s="81"/>
      <c r="O40" s="81"/>
      <c r="P40" s="81"/>
      <c r="Q40" s="81"/>
      <c r="R40" s="81"/>
      <c r="S40" s="81"/>
      <c r="T40" s="81"/>
      <c r="U40" s="81"/>
      <c r="V40" s="81"/>
      <c r="W40" s="81"/>
      <c r="X40" s="81"/>
      <c r="Y40" s="81"/>
      <c r="Z40" s="71"/>
    </row>
    <row r="41" spans="1:26" ht="20.100000000000001" customHeight="1" x14ac:dyDescent="0.15">
      <c r="A41" s="53"/>
      <c r="B41" s="53"/>
      <c r="C41" s="75"/>
      <c r="D41" s="68"/>
      <c r="E41" s="82" t="s">
        <v>162</v>
      </c>
      <c r="F41" s="68"/>
      <c r="G41" s="68"/>
      <c r="H41" s="68"/>
      <c r="I41" s="83"/>
      <c r="J41" s="165" t="s">
        <v>164</v>
      </c>
      <c r="K41" s="84"/>
      <c r="L41" s="84"/>
      <c r="M41" s="84"/>
      <c r="N41" s="84"/>
      <c r="O41" s="84"/>
      <c r="P41" s="84"/>
      <c r="Q41" s="84"/>
      <c r="R41" s="84"/>
      <c r="S41" s="84"/>
      <c r="T41" s="84"/>
      <c r="U41" s="84"/>
      <c r="V41" s="84"/>
      <c r="W41" s="84"/>
      <c r="X41" s="84"/>
      <c r="Y41" s="84"/>
      <c r="Z41" s="71"/>
    </row>
    <row r="42" spans="1:26" ht="20.100000000000001" customHeight="1" x14ac:dyDescent="0.15">
      <c r="A42" s="53">
        <f>IF(AND($I40="登録有",OR(TRIM($I42)="", AND(NOT(ISBLANK($I42)),OR(LEN(I42)&lt;&gt;LENB(I42),UPPER(LEFT(I42,1))&lt;&gt;"T",LEN(I42)&lt;&gt;14,NOT(ISNUMBER(VALUE(RIGHT(I42,LEN(I42)-1)))))))), 1001, 0)</f>
        <v>0</v>
      </c>
      <c r="B42" s="53"/>
      <c r="C42" s="72"/>
      <c r="D42" s="73">
        <v>12</v>
      </c>
      <c r="E42" s="1" t="s">
        <v>161</v>
      </c>
      <c r="I42" s="211"/>
      <c r="J42" s="225"/>
      <c r="K42" s="225"/>
      <c r="L42" s="225"/>
      <c r="M42" s="225"/>
      <c r="N42" s="81"/>
      <c r="O42" s="81"/>
      <c r="P42" s="81"/>
      <c r="Q42" s="81"/>
      <c r="R42" s="81"/>
      <c r="S42" s="81"/>
      <c r="T42" s="81"/>
      <c r="U42" s="81"/>
      <c r="V42" s="81"/>
      <c r="W42" s="81"/>
      <c r="X42" s="81"/>
      <c r="Y42" s="81"/>
      <c r="Z42" s="71"/>
    </row>
    <row r="43" spans="1:26" ht="30" customHeight="1" x14ac:dyDescent="0.15">
      <c r="A43" s="53"/>
      <c r="B43" s="53"/>
      <c r="C43" s="75"/>
      <c r="D43" s="68"/>
      <c r="E43" s="85" t="s">
        <v>163</v>
      </c>
      <c r="F43" s="68"/>
      <c r="G43" s="68"/>
      <c r="H43" s="68"/>
      <c r="I43" s="83"/>
      <c r="J43" s="305" t="s">
        <v>165</v>
      </c>
      <c r="K43" s="305"/>
      <c r="L43" s="305"/>
      <c r="M43" s="305"/>
      <c r="N43" s="305"/>
      <c r="O43" s="305"/>
      <c r="P43" s="305"/>
      <c r="Q43" s="305"/>
      <c r="R43" s="305"/>
      <c r="S43" s="305"/>
      <c r="T43" s="305"/>
      <c r="U43" s="305"/>
      <c r="V43" s="305"/>
      <c r="W43" s="305"/>
      <c r="X43" s="305"/>
      <c r="Y43" s="305"/>
      <c r="Z43" s="71"/>
    </row>
    <row r="44" spans="1:26" ht="20.100000000000001" customHeight="1" x14ac:dyDescent="0.15">
      <c r="A44" s="53"/>
      <c r="B44" s="53"/>
      <c r="C44" s="86"/>
      <c r="D44" s="87"/>
      <c r="E44" s="87"/>
      <c r="F44" s="87"/>
      <c r="G44" s="87"/>
      <c r="H44" s="87"/>
      <c r="I44" s="88"/>
      <c r="J44" s="88"/>
      <c r="K44" s="88"/>
      <c r="L44" s="88"/>
      <c r="M44" s="88"/>
      <c r="N44" s="88"/>
      <c r="O44" s="88"/>
      <c r="P44" s="88"/>
      <c r="Q44" s="88"/>
      <c r="R44" s="88"/>
      <c r="S44" s="88"/>
      <c r="T44" s="88"/>
      <c r="U44" s="88"/>
      <c r="V44" s="88"/>
      <c r="W44" s="88"/>
      <c r="X44" s="88"/>
      <c r="Y44" s="88"/>
      <c r="Z44" s="89"/>
    </row>
    <row r="45" spans="1:26" ht="20.100000000000001" customHeight="1" x14ac:dyDescent="0.15">
      <c r="A45" s="53"/>
      <c r="B45" s="53"/>
      <c r="C45" s="68"/>
      <c r="D45" s="68"/>
      <c r="E45" s="68"/>
      <c r="F45" s="68"/>
      <c r="G45" s="68"/>
      <c r="H45" s="68"/>
      <c r="I45" s="90"/>
      <c r="J45" s="84"/>
      <c r="K45" s="84"/>
      <c r="L45" s="84"/>
      <c r="M45" s="84"/>
      <c r="N45" s="84"/>
      <c r="O45" s="84"/>
      <c r="P45" s="84"/>
      <c r="Q45" s="84"/>
      <c r="R45" s="84"/>
      <c r="S45" s="84"/>
      <c r="T45" s="84"/>
      <c r="U45" s="84"/>
      <c r="V45" s="84"/>
      <c r="W45" s="84"/>
      <c r="X45" s="84"/>
      <c r="Y45" s="84"/>
      <c r="Z45" s="68"/>
    </row>
    <row r="46" spans="1:26" ht="20.100000000000001" hidden="1" customHeight="1" x14ac:dyDescent="0.15">
      <c r="A46" s="53"/>
      <c r="B46" s="53"/>
      <c r="C46" s="68"/>
      <c r="D46" s="68"/>
      <c r="E46" s="68"/>
      <c r="F46" s="68"/>
      <c r="G46" s="68"/>
      <c r="H46" s="68"/>
      <c r="I46" s="90"/>
      <c r="J46" s="68"/>
      <c r="K46" s="68"/>
      <c r="L46" s="68"/>
      <c r="M46" s="68"/>
      <c r="N46" s="68"/>
      <c r="O46" s="68"/>
      <c r="P46" s="68"/>
      <c r="Q46" s="68"/>
      <c r="R46" s="68"/>
      <c r="S46" s="68"/>
      <c r="T46" s="68"/>
      <c r="U46" s="68"/>
      <c r="V46" s="68"/>
      <c r="W46" s="68"/>
      <c r="X46" s="68"/>
      <c r="Y46" s="68"/>
      <c r="Z46" s="68"/>
    </row>
    <row r="47" spans="1:26" ht="20.100000000000001" hidden="1" customHeight="1" x14ac:dyDescent="0.15">
      <c r="A47" s="53"/>
      <c r="B47" s="53"/>
      <c r="C47" s="68"/>
      <c r="D47" s="68"/>
      <c r="E47" s="68"/>
      <c r="F47" s="68"/>
      <c r="G47" s="68"/>
      <c r="H47" s="68"/>
      <c r="I47" s="90"/>
      <c r="J47" s="84"/>
      <c r="K47" s="84"/>
      <c r="L47" s="84"/>
      <c r="M47" s="84"/>
      <c r="N47" s="84"/>
      <c r="O47" s="84"/>
      <c r="P47" s="84"/>
      <c r="Q47" s="84"/>
      <c r="R47" s="84"/>
      <c r="S47" s="84"/>
      <c r="T47" s="84"/>
      <c r="U47" s="84"/>
      <c r="V47" s="84"/>
      <c r="W47" s="84"/>
      <c r="X47" s="84"/>
      <c r="Y47" s="84"/>
      <c r="Z47" s="68"/>
    </row>
    <row r="48" spans="1:26" ht="20.100000000000001" hidden="1" customHeight="1" x14ac:dyDescent="0.15">
      <c r="A48" s="53"/>
      <c r="B48" s="53"/>
      <c r="C48" s="68"/>
      <c r="D48" s="68"/>
      <c r="E48" s="68"/>
      <c r="F48" s="68"/>
      <c r="G48" s="68"/>
      <c r="H48" s="68"/>
      <c r="I48" s="90"/>
      <c r="J48" s="68"/>
      <c r="K48" s="68"/>
      <c r="L48" s="68"/>
      <c r="M48" s="68"/>
      <c r="N48" s="68"/>
      <c r="O48" s="68"/>
      <c r="P48" s="68"/>
      <c r="Q48" s="68"/>
      <c r="R48" s="68"/>
      <c r="S48" s="68"/>
      <c r="T48" s="68"/>
      <c r="U48" s="68"/>
      <c r="V48" s="68"/>
      <c r="W48" s="68"/>
      <c r="X48" s="68"/>
      <c r="Y48" s="68"/>
      <c r="Z48" s="68"/>
    </row>
    <row r="49" spans="1:26" ht="20.100000000000001" hidden="1" customHeight="1" x14ac:dyDescent="0.15">
      <c r="A49" s="53"/>
      <c r="B49" s="53"/>
      <c r="C49" s="68"/>
      <c r="D49" s="68"/>
      <c r="E49" s="68"/>
      <c r="F49" s="68"/>
      <c r="G49" s="68"/>
      <c r="H49" s="68"/>
      <c r="I49" s="90"/>
      <c r="J49" s="68"/>
      <c r="K49" s="68"/>
      <c r="L49" s="68"/>
      <c r="M49" s="68"/>
      <c r="N49" s="68"/>
      <c r="O49" s="68"/>
      <c r="P49" s="68"/>
      <c r="Q49" s="68"/>
      <c r="R49" s="68"/>
      <c r="S49" s="68"/>
      <c r="T49" s="68"/>
      <c r="U49" s="68"/>
      <c r="V49" s="68"/>
      <c r="W49" s="68"/>
      <c r="X49" s="68"/>
      <c r="Y49" s="68"/>
      <c r="Z49" s="68"/>
    </row>
    <row r="50" spans="1:26" ht="20.100000000000001" hidden="1" customHeight="1" x14ac:dyDescent="0.15">
      <c r="A50" s="53"/>
      <c r="B50" s="53"/>
      <c r="C50" s="68"/>
      <c r="D50" s="68"/>
      <c r="E50" s="68"/>
      <c r="F50" s="68"/>
      <c r="G50" s="68"/>
      <c r="H50" s="68"/>
      <c r="I50" s="90"/>
      <c r="J50" s="84"/>
      <c r="K50" s="84"/>
      <c r="L50" s="84"/>
      <c r="M50" s="84"/>
      <c r="N50" s="84"/>
      <c r="O50" s="84"/>
      <c r="P50" s="84"/>
      <c r="Q50" s="84"/>
      <c r="R50" s="84"/>
      <c r="S50" s="84"/>
      <c r="T50" s="84"/>
      <c r="U50" s="84"/>
      <c r="V50" s="84"/>
      <c r="W50" s="84"/>
      <c r="X50" s="84"/>
      <c r="Y50" s="84"/>
      <c r="Z50" s="68"/>
    </row>
    <row r="51" spans="1:26" ht="20.100000000000001" hidden="1" customHeight="1" x14ac:dyDescent="0.15">
      <c r="A51" s="53"/>
      <c r="B51" s="53"/>
      <c r="C51" s="68"/>
      <c r="D51" s="68"/>
      <c r="E51" s="68"/>
      <c r="F51" s="68"/>
      <c r="G51" s="68"/>
      <c r="H51" s="68"/>
      <c r="I51" s="90"/>
      <c r="J51" s="68"/>
      <c r="K51" s="68"/>
      <c r="L51" s="68"/>
      <c r="M51" s="68"/>
      <c r="N51" s="68"/>
      <c r="O51" s="68"/>
      <c r="P51" s="68"/>
      <c r="Q51" s="68"/>
      <c r="R51" s="68"/>
      <c r="S51" s="68"/>
      <c r="T51" s="68"/>
      <c r="U51" s="68"/>
      <c r="V51" s="68"/>
      <c r="W51" s="68"/>
      <c r="X51" s="68"/>
      <c r="Y51" s="68"/>
      <c r="Z51" s="68"/>
    </row>
    <row r="52" spans="1:26" ht="20.100000000000001" hidden="1" customHeight="1" x14ac:dyDescent="0.15">
      <c r="A52" s="53"/>
      <c r="B52" s="53"/>
      <c r="C52" s="68"/>
      <c r="D52" s="68"/>
      <c r="E52" s="68"/>
      <c r="F52" s="68"/>
      <c r="G52" s="68"/>
      <c r="H52" s="68"/>
      <c r="I52" s="90"/>
      <c r="J52" s="68"/>
      <c r="K52" s="68"/>
      <c r="L52" s="68"/>
      <c r="M52" s="68"/>
      <c r="N52" s="68"/>
      <c r="O52" s="68"/>
      <c r="P52" s="68"/>
      <c r="Q52" s="68"/>
      <c r="R52" s="68"/>
      <c r="S52" s="68"/>
      <c r="T52" s="68"/>
      <c r="U52" s="68"/>
      <c r="V52" s="68"/>
      <c r="W52" s="68"/>
      <c r="X52" s="68"/>
      <c r="Y52" s="68"/>
      <c r="Z52" s="68"/>
    </row>
    <row r="53" spans="1:26" ht="20.100000000000001" hidden="1" customHeight="1" x14ac:dyDescent="0.15">
      <c r="A53" s="53"/>
      <c r="B53" s="53"/>
      <c r="C53" s="68"/>
      <c r="D53" s="68"/>
      <c r="E53" s="68"/>
      <c r="F53" s="68"/>
      <c r="G53" s="68"/>
      <c r="H53" s="68"/>
      <c r="I53" s="90"/>
      <c r="J53" s="84"/>
      <c r="K53" s="84"/>
      <c r="L53" s="84"/>
      <c r="M53" s="84"/>
      <c r="N53" s="84"/>
      <c r="O53" s="84"/>
      <c r="P53" s="84"/>
      <c r="Q53" s="84"/>
      <c r="R53" s="84"/>
      <c r="S53" s="84"/>
      <c r="T53" s="84"/>
      <c r="U53" s="84"/>
      <c r="V53" s="84"/>
      <c r="W53" s="84"/>
      <c r="X53" s="84"/>
      <c r="Y53" s="84"/>
      <c r="Z53" s="68"/>
    </row>
    <row r="54" spans="1:26" ht="20.100000000000001" hidden="1" customHeight="1" x14ac:dyDescent="0.15">
      <c r="A54" s="53"/>
      <c r="B54" s="53"/>
      <c r="C54" s="68"/>
      <c r="D54" s="68"/>
      <c r="E54" s="68"/>
      <c r="F54" s="68"/>
      <c r="G54" s="68"/>
      <c r="H54" s="68"/>
      <c r="I54" s="90"/>
      <c r="J54" s="68"/>
      <c r="K54" s="68"/>
      <c r="L54" s="68"/>
      <c r="M54" s="68"/>
      <c r="N54" s="68"/>
      <c r="O54" s="68"/>
      <c r="P54" s="68"/>
      <c r="Q54" s="68"/>
      <c r="R54" s="68"/>
      <c r="S54" s="68"/>
      <c r="T54" s="68"/>
      <c r="U54" s="68"/>
      <c r="V54" s="68"/>
      <c r="W54" s="68"/>
      <c r="X54" s="68"/>
      <c r="Y54" s="68"/>
      <c r="Z54" s="68"/>
    </row>
    <row r="55" spans="1:26" ht="20.100000000000001" hidden="1" customHeight="1" x14ac:dyDescent="0.15">
      <c r="A55" s="53"/>
      <c r="B55" s="53"/>
      <c r="C55" s="68"/>
      <c r="D55" s="68"/>
      <c r="E55" s="68"/>
      <c r="F55" s="68"/>
      <c r="G55" s="68"/>
      <c r="H55" s="68"/>
      <c r="I55" s="90"/>
      <c r="J55" s="68"/>
      <c r="K55" s="68"/>
      <c r="L55" s="68"/>
      <c r="M55" s="68"/>
      <c r="N55" s="68"/>
      <c r="O55" s="68"/>
      <c r="P55" s="68"/>
      <c r="Q55" s="68"/>
      <c r="R55" s="68"/>
      <c r="S55" s="68"/>
      <c r="T55" s="68"/>
      <c r="U55" s="68"/>
      <c r="V55" s="68"/>
      <c r="W55" s="68"/>
      <c r="X55" s="68"/>
      <c r="Y55" s="68"/>
      <c r="Z55" s="68"/>
    </row>
    <row r="56" spans="1:26" ht="20.100000000000001" hidden="1" customHeight="1" x14ac:dyDescent="0.15">
      <c r="A56" s="53"/>
      <c r="B56" s="53"/>
      <c r="C56" s="68"/>
      <c r="D56" s="68"/>
      <c r="E56" s="68"/>
      <c r="F56" s="68"/>
      <c r="G56" s="68"/>
      <c r="H56" s="68"/>
      <c r="I56" s="90"/>
      <c r="J56" s="68"/>
      <c r="K56" s="68"/>
      <c r="L56" s="68"/>
      <c r="M56" s="68"/>
      <c r="N56" s="68"/>
      <c r="O56" s="68"/>
      <c r="P56" s="68"/>
      <c r="Q56" s="68"/>
      <c r="R56" s="68"/>
      <c r="S56" s="68"/>
      <c r="T56" s="68"/>
      <c r="U56" s="68"/>
      <c r="V56" s="68"/>
      <c r="W56" s="68"/>
      <c r="X56" s="68"/>
      <c r="Y56" s="68"/>
      <c r="Z56" s="68"/>
    </row>
    <row r="57" spans="1:26" ht="20.100000000000001" hidden="1" customHeight="1" x14ac:dyDescent="0.15">
      <c r="A57" s="53"/>
      <c r="B57" s="53"/>
      <c r="C57" s="68"/>
      <c r="D57" s="68"/>
      <c r="E57" s="68"/>
      <c r="F57" s="68"/>
      <c r="G57" s="68"/>
      <c r="H57" s="68"/>
      <c r="I57" s="90"/>
      <c r="J57" s="68"/>
      <c r="K57" s="68"/>
      <c r="L57" s="68"/>
      <c r="M57" s="68"/>
      <c r="N57" s="68"/>
      <c r="O57" s="68"/>
      <c r="P57" s="68"/>
      <c r="Q57" s="68"/>
      <c r="R57" s="68"/>
      <c r="S57" s="68"/>
      <c r="T57" s="68"/>
      <c r="U57" s="68"/>
      <c r="V57" s="68"/>
      <c r="W57" s="68"/>
      <c r="X57" s="68"/>
      <c r="Y57" s="68"/>
      <c r="Z57" s="68"/>
    </row>
    <row r="58" spans="1:26" ht="20.100000000000001" hidden="1" customHeight="1" x14ac:dyDescent="0.15">
      <c r="A58" s="53"/>
      <c r="B58" s="53"/>
      <c r="C58" s="68"/>
      <c r="D58" s="68"/>
      <c r="E58" s="68"/>
      <c r="F58" s="68"/>
      <c r="G58" s="68"/>
      <c r="H58" s="68"/>
      <c r="I58" s="90"/>
      <c r="J58" s="84"/>
      <c r="K58" s="84"/>
      <c r="L58" s="84"/>
      <c r="M58" s="84"/>
      <c r="N58" s="84"/>
      <c r="O58" s="84"/>
      <c r="P58" s="84"/>
      <c r="Q58" s="84"/>
      <c r="R58" s="84"/>
      <c r="S58" s="84"/>
      <c r="T58" s="84"/>
      <c r="U58" s="84"/>
      <c r="V58" s="84"/>
      <c r="W58" s="84"/>
      <c r="X58" s="84"/>
      <c r="Y58" s="84"/>
      <c r="Z58" s="68"/>
    </row>
    <row r="59" spans="1:26" ht="20.100000000000001" customHeight="1" x14ac:dyDescent="0.15">
      <c r="A59" s="53"/>
      <c r="B59" s="53"/>
      <c r="C59" s="68"/>
      <c r="D59" s="68"/>
      <c r="E59" s="68"/>
      <c r="F59" s="68"/>
      <c r="G59" s="68"/>
      <c r="H59" s="68"/>
      <c r="I59" s="90"/>
      <c r="J59" s="68"/>
      <c r="K59" s="68"/>
      <c r="L59" s="68"/>
      <c r="M59" s="68"/>
      <c r="N59" s="68"/>
      <c r="O59" s="68"/>
      <c r="P59" s="68"/>
      <c r="Q59" s="68"/>
      <c r="R59" s="68"/>
      <c r="S59" s="68"/>
      <c r="T59" s="68"/>
      <c r="U59" s="68"/>
      <c r="V59" s="68"/>
      <c r="W59" s="68"/>
      <c r="X59" s="68"/>
      <c r="Y59" s="68"/>
      <c r="Z59" s="68"/>
    </row>
    <row r="60" spans="1:26" ht="20.100000000000001" customHeight="1" x14ac:dyDescent="0.15">
      <c r="A60" s="53"/>
      <c r="B60" s="53"/>
      <c r="C60" s="213" t="s">
        <v>22</v>
      </c>
      <c r="D60" s="214"/>
      <c r="E60" s="214"/>
      <c r="F60" s="214"/>
      <c r="G60" s="214"/>
      <c r="H60" s="215"/>
      <c r="I60" s="91"/>
    </row>
    <row r="61" spans="1:26" ht="20.100000000000001" customHeight="1" x14ac:dyDescent="0.15">
      <c r="A61" s="53"/>
      <c r="B61" s="53"/>
      <c r="C61" s="92"/>
      <c r="D61" s="93"/>
      <c r="E61" s="94"/>
      <c r="F61" s="94"/>
      <c r="G61" s="94"/>
      <c r="H61" s="94"/>
      <c r="I61" s="95"/>
      <c r="J61" s="69"/>
      <c r="K61" s="69"/>
      <c r="L61" s="69"/>
      <c r="M61" s="69"/>
      <c r="N61" s="69"/>
      <c r="O61" s="69"/>
      <c r="P61" s="69"/>
      <c r="Q61" s="69"/>
      <c r="R61" s="69"/>
      <c r="S61" s="69"/>
      <c r="T61" s="69"/>
      <c r="U61" s="69"/>
      <c r="V61" s="69"/>
      <c r="W61" s="69"/>
      <c r="X61" s="69"/>
      <c r="Y61" s="69"/>
      <c r="Z61" s="70"/>
    </row>
    <row r="62" spans="1:26" ht="20.100000000000001" customHeight="1" x14ac:dyDescent="0.15">
      <c r="A62" s="53"/>
      <c r="B62" s="53"/>
      <c r="C62" s="66"/>
      <c r="D62" s="96" t="s">
        <v>102</v>
      </c>
      <c r="E62" s="96"/>
      <c r="F62" s="96"/>
      <c r="G62" s="96"/>
      <c r="H62" s="96"/>
      <c r="I62" s="96"/>
      <c r="J62" s="96"/>
      <c r="K62" s="96"/>
      <c r="L62" s="96"/>
      <c r="M62" s="96"/>
      <c r="N62" s="96"/>
      <c r="O62" s="96"/>
      <c r="P62" s="96"/>
      <c r="Q62" s="96"/>
      <c r="R62" s="96"/>
      <c r="S62" s="96"/>
      <c r="T62" s="96"/>
      <c r="U62" s="96"/>
      <c r="V62" s="96"/>
      <c r="W62" s="96"/>
      <c r="X62" s="96"/>
      <c r="Y62" s="96"/>
      <c r="Z62" s="71"/>
    </row>
    <row r="63" spans="1:26" ht="20.100000000000001" customHeight="1" x14ac:dyDescent="0.15">
      <c r="A63" s="53">
        <f>IF(AND(I63&lt;&gt;"しない", I63&lt;&gt;"する"), 1001, 0)</f>
        <v>1001</v>
      </c>
      <c r="B63" s="53"/>
      <c r="C63" s="66"/>
      <c r="D63" s="73">
        <v>1</v>
      </c>
      <c r="E63" s="68" t="s">
        <v>26</v>
      </c>
      <c r="F63" s="68"/>
      <c r="G63" s="68"/>
      <c r="H63" s="68"/>
      <c r="I63" s="211"/>
      <c r="J63" s="225"/>
      <c r="K63" s="225"/>
      <c r="L63" s="225"/>
      <c r="M63" s="225"/>
      <c r="N63" s="68"/>
      <c r="O63" s="68"/>
      <c r="P63" s="68"/>
      <c r="Q63" s="97"/>
      <c r="R63" s="97"/>
      <c r="S63" s="97"/>
      <c r="T63" s="97"/>
      <c r="U63" s="97"/>
      <c r="V63" s="97"/>
      <c r="W63" s="97"/>
      <c r="X63" s="97"/>
      <c r="Y63" s="97"/>
      <c r="Z63" s="71"/>
    </row>
    <row r="64" spans="1:26" ht="20.100000000000001" customHeight="1" x14ac:dyDescent="0.15">
      <c r="A64" s="53"/>
      <c r="B64" s="53"/>
      <c r="C64" s="66"/>
      <c r="D64" s="68"/>
      <c r="E64" s="68"/>
      <c r="F64" s="68"/>
      <c r="G64" s="68"/>
      <c r="H64" s="68"/>
      <c r="I64" s="78" t="s">
        <v>120</v>
      </c>
      <c r="J64" s="165" t="s">
        <v>103</v>
      </c>
      <c r="K64" s="165"/>
      <c r="L64" s="165"/>
      <c r="M64" s="165"/>
      <c r="N64" s="165"/>
      <c r="O64" s="165"/>
      <c r="P64" s="165"/>
      <c r="Q64" s="165"/>
      <c r="R64" s="165"/>
      <c r="S64" s="165"/>
      <c r="T64" s="165"/>
      <c r="U64" s="165"/>
      <c r="V64" s="165"/>
      <c r="W64" s="165"/>
      <c r="X64" s="165"/>
      <c r="Y64" s="165"/>
      <c r="Z64" s="71"/>
    </row>
    <row r="65" spans="1:26" ht="15.75" hidden="1" customHeight="1" x14ac:dyDescent="0.15">
      <c r="A65" s="53"/>
      <c r="B65" s="53"/>
      <c r="C65" s="92"/>
      <c r="D65" s="68"/>
      <c r="E65" s="68"/>
      <c r="F65" s="68"/>
      <c r="G65" s="68"/>
      <c r="H65" s="68"/>
      <c r="I65" s="83"/>
      <c r="J65" s="98"/>
      <c r="K65" s="98"/>
      <c r="L65" s="98"/>
      <c r="M65" s="98"/>
      <c r="N65" s="98"/>
      <c r="O65" s="98"/>
      <c r="P65" s="98"/>
      <c r="Q65" s="98"/>
      <c r="R65" s="98"/>
      <c r="S65" s="98"/>
      <c r="T65" s="98"/>
      <c r="U65" s="98"/>
      <c r="V65" s="98"/>
      <c r="W65" s="98"/>
      <c r="X65" s="98"/>
      <c r="Y65" s="98"/>
      <c r="Z65" s="71"/>
    </row>
    <row r="66" spans="1:26" ht="15.75" hidden="1" customHeight="1" x14ac:dyDescent="0.15">
      <c r="A66" s="53"/>
      <c r="B66" s="53"/>
      <c r="C66" s="92"/>
      <c r="D66" s="68"/>
      <c r="E66" s="68"/>
      <c r="F66" s="68"/>
      <c r="G66" s="68"/>
      <c r="H66" s="68"/>
      <c r="I66" s="83"/>
      <c r="J66" s="98"/>
      <c r="K66" s="98"/>
      <c r="L66" s="98"/>
      <c r="M66" s="98"/>
      <c r="N66" s="98"/>
      <c r="O66" s="98"/>
      <c r="P66" s="98"/>
      <c r="Q66" s="98"/>
      <c r="R66" s="98"/>
      <c r="S66" s="98"/>
      <c r="T66" s="98"/>
      <c r="U66" s="98"/>
      <c r="V66" s="98"/>
      <c r="W66" s="98"/>
      <c r="X66" s="98"/>
      <c r="Y66" s="98"/>
      <c r="Z66" s="71"/>
    </row>
    <row r="67" spans="1:26" ht="15.75" hidden="1" customHeight="1" x14ac:dyDescent="0.15">
      <c r="A67" s="53"/>
      <c r="B67" s="53"/>
      <c r="C67" s="92"/>
      <c r="D67" s="68"/>
      <c r="E67" s="68"/>
      <c r="F67" s="68"/>
      <c r="G67" s="68"/>
      <c r="H67" s="68"/>
      <c r="I67" s="83"/>
      <c r="J67" s="98"/>
      <c r="K67" s="98"/>
      <c r="L67" s="98"/>
      <c r="M67" s="98"/>
      <c r="N67" s="98"/>
      <c r="O67" s="98"/>
      <c r="P67" s="98"/>
      <c r="Q67" s="98"/>
      <c r="R67" s="98"/>
      <c r="S67" s="98"/>
      <c r="T67" s="98"/>
      <c r="U67" s="98"/>
      <c r="V67" s="98"/>
      <c r="W67" s="98"/>
      <c r="X67" s="98"/>
      <c r="Y67" s="98"/>
      <c r="Z67" s="71"/>
    </row>
    <row r="68" spans="1:26" ht="15.75" hidden="1" customHeight="1" x14ac:dyDescent="0.15">
      <c r="A68" s="53"/>
      <c r="B68" s="53"/>
      <c r="C68" s="92"/>
      <c r="D68" s="68"/>
      <c r="E68" s="68"/>
      <c r="F68" s="68"/>
      <c r="G68" s="68"/>
      <c r="H68" s="68"/>
      <c r="I68" s="83"/>
      <c r="J68" s="98"/>
      <c r="K68" s="98"/>
      <c r="L68" s="98"/>
      <c r="M68" s="98"/>
      <c r="N68" s="98"/>
      <c r="O68" s="98"/>
      <c r="P68" s="98"/>
      <c r="Q68" s="98"/>
      <c r="R68" s="98"/>
      <c r="S68" s="98"/>
      <c r="T68" s="98"/>
      <c r="U68" s="98"/>
      <c r="V68" s="98"/>
      <c r="W68" s="98"/>
      <c r="X68" s="98"/>
      <c r="Y68" s="98"/>
      <c r="Z68" s="71"/>
    </row>
    <row r="69" spans="1:26" ht="20.100000000000001" customHeight="1" x14ac:dyDescent="0.15">
      <c r="A69" s="53">
        <f>IF(OR(AND($I63="する",ISBLANK($I69)),AND($I63="しない",NOT(ISBLANK($I69)))), 1001, 0)</f>
        <v>0</v>
      </c>
      <c r="B69" s="53"/>
      <c r="C69" s="72"/>
      <c r="D69" s="73">
        <v>2</v>
      </c>
      <c r="E69" s="1" t="s">
        <v>0</v>
      </c>
      <c r="I69" s="226"/>
      <c r="J69" s="227"/>
      <c r="K69" s="227"/>
      <c r="L69" s="227"/>
      <c r="M69" s="227"/>
      <c r="N69" s="68"/>
      <c r="O69" s="68"/>
      <c r="P69" s="68"/>
      <c r="Q69" s="68"/>
      <c r="R69" s="68"/>
      <c r="S69" s="68"/>
      <c r="T69" s="68"/>
      <c r="U69" s="68"/>
      <c r="V69" s="68"/>
      <c r="W69" s="68"/>
      <c r="X69" s="68"/>
      <c r="Y69" s="68"/>
      <c r="Z69" s="71"/>
    </row>
    <row r="70" spans="1:26" ht="20.100000000000001" customHeight="1" x14ac:dyDescent="0.15">
      <c r="A70" s="53"/>
      <c r="B70" s="53"/>
      <c r="C70" s="72"/>
      <c r="D70" s="73"/>
      <c r="E70" s="68"/>
      <c r="F70" s="68"/>
      <c r="G70" s="68"/>
      <c r="H70" s="68"/>
      <c r="I70" s="2" t="s">
        <v>120</v>
      </c>
      <c r="J70" s="165" t="s">
        <v>123</v>
      </c>
      <c r="K70" s="165"/>
      <c r="L70" s="165"/>
      <c r="M70" s="165"/>
      <c r="N70" s="165"/>
      <c r="O70" s="165"/>
      <c r="P70" s="165"/>
      <c r="Q70" s="165"/>
      <c r="R70" s="165"/>
      <c r="S70" s="165"/>
      <c r="T70" s="165"/>
      <c r="U70" s="165"/>
      <c r="V70" s="165"/>
      <c r="W70" s="165"/>
      <c r="X70" s="165"/>
      <c r="Y70" s="165"/>
      <c r="Z70" s="71"/>
    </row>
    <row r="71" spans="1:26" ht="20.100000000000001" customHeight="1" x14ac:dyDescent="0.15">
      <c r="A71" s="53">
        <f>IF(OR(AND($I63="する",AND(I71&lt;&gt;"", OR(ISERROR(FIND("@"&amp;LEFT(I71,3)&amp;"@", 都道府県3))=FALSE, ISERROR(FIND("@"&amp;LEFT(I71,4)&amp;"@",都道府県4))=FALSE))=FALSE),AND($I63="しない",NOT(ISBLANK($I71)))), 1001, 0)</f>
        <v>0</v>
      </c>
      <c r="B71" s="53"/>
      <c r="C71" s="72"/>
      <c r="D71" s="73">
        <v>3</v>
      </c>
      <c r="E71" s="1" t="s">
        <v>1</v>
      </c>
      <c r="I71" s="228"/>
      <c r="J71" s="228"/>
      <c r="K71" s="228"/>
      <c r="L71" s="228"/>
      <c r="M71" s="228"/>
      <c r="N71" s="228"/>
      <c r="O71" s="228"/>
      <c r="P71" s="228"/>
      <c r="Q71" s="228"/>
      <c r="R71" s="228"/>
      <c r="S71" s="228"/>
      <c r="T71" s="228"/>
      <c r="U71" s="228"/>
      <c r="V71" s="228"/>
      <c r="W71" s="228"/>
      <c r="X71" s="228"/>
      <c r="Y71" s="228"/>
      <c r="Z71" s="71"/>
    </row>
    <row r="72" spans="1:26" ht="20.100000000000001" customHeight="1" x14ac:dyDescent="0.15">
      <c r="A72" s="53"/>
      <c r="B72" s="53"/>
      <c r="C72" s="72"/>
      <c r="D72" s="73"/>
      <c r="E72" s="68"/>
      <c r="F72" s="68"/>
      <c r="G72" s="68"/>
      <c r="H72" s="68"/>
      <c r="I72" s="2" t="s">
        <v>120</v>
      </c>
      <c r="J72" s="165" t="s">
        <v>107</v>
      </c>
      <c r="K72" s="165"/>
      <c r="L72" s="165"/>
      <c r="M72" s="165"/>
      <c r="N72" s="165"/>
      <c r="O72" s="165"/>
      <c r="P72" s="165"/>
      <c r="Q72" s="165"/>
      <c r="R72" s="165"/>
      <c r="S72" s="165"/>
      <c r="T72" s="165"/>
      <c r="U72" s="165"/>
      <c r="V72" s="165"/>
      <c r="W72" s="165"/>
      <c r="X72" s="165"/>
      <c r="Y72" s="165"/>
      <c r="Z72" s="71"/>
    </row>
    <row r="73" spans="1:26" ht="20.100000000000001" customHeight="1" x14ac:dyDescent="0.15">
      <c r="A73" s="53">
        <f>IF(OR(AND($I63="する",ISBLANK($I73)),AND($I63="しない",NOT(ISBLANK($I73)))), 1001, 0)</f>
        <v>0</v>
      </c>
      <c r="B73" s="53"/>
      <c r="C73" s="72"/>
      <c r="D73" s="73">
        <v>4</v>
      </c>
      <c r="E73" s="1" t="s">
        <v>2</v>
      </c>
      <c r="I73" s="211"/>
      <c r="J73" s="211"/>
      <c r="K73" s="211"/>
      <c r="L73" s="211"/>
      <c r="M73" s="211"/>
      <c r="N73" s="211"/>
      <c r="O73" s="211"/>
      <c r="P73" s="211"/>
      <c r="Q73" s="211"/>
      <c r="R73" s="211"/>
      <c r="S73" s="211"/>
      <c r="T73" s="211"/>
      <c r="U73" s="211"/>
      <c r="V73" s="211"/>
      <c r="W73" s="211"/>
      <c r="X73" s="211"/>
      <c r="Y73" s="211"/>
      <c r="Z73" s="71"/>
    </row>
    <row r="74" spans="1:26" ht="30" customHeight="1" x14ac:dyDescent="0.15">
      <c r="A74" s="53"/>
      <c r="B74" s="53"/>
      <c r="C74" s="75"/>
      <c r="D74" s="68"/>
      <c r="E74" s="68"/>
      <c r="F74" s="68"/>
      <c r="G74" s="68"/>
      <c r="H74" s="68"/>
      <c r="I74" s="78" t="s">
        <v>120</v>
      </c>
      <c r="J74" s="236" t="s">
        <v>153</v>
      </c>
      <c r="K74" s="237"/>
      <c r="L74" s="237"/>
      <c r="M74" s="237"/>
      <c r="N74" s="237"/>
      <c r="O74" s="237"/>
      <c r="P74" s="237"/>
      <c r="Q74" s="237"/>
      <c r="R74" s="237"/>
      <c r="S74" s="237"/>
      <c r="T74" s="237"/>
      <c r="U74" s="237"/>
      <c r="V74" s="237"/>
      <c r="W74" s="237"/>
      <c r="X74" s="237"/>
      <c r="Y74" s="237"/>
      <c r="Z74" s="71"/>
    </row>
    <row r="75" spans="1:26" ht="20.100000000000001" customHeight="1" x14ac:dyDescent="0.15">
      <c r="A75" s="53">
        <f>IF(OR(AND($I63="する",ISBLANK($I75)),AND($I63="しない",NOT(ISBLANK($I75)))), 1001, 0)</f>
        <v>0</v>
      </c>
      <c r="B75" s="53"/>
      <c r="C75" s="72"/>
      <c r="D75" s="73">
        <v>5</v>
      </c>
      <c r="E75" s="1" t="s">
        <v>3</v>
      </c>
      <c r="I75" s="211"/>
      <c r="J75" s="211"/>
      <c r="K75" s="211"/>
      <c r="L75" s="211"/>
      <c r="M75" s="211"/>
      <c r="N75" s="211"/>
      <c r="O75" s="211"/>
      <c r="P75" s="211"/>
      <c r="Q75" s="211"/>
      <c r="R75" s="211"/>
      <c r="S75" s="211"/>
      <c r="T75" s="211"/>
      <c r="U75" s="211"/>
      <c r="V75" s="211"/>
      <c r="W75" s="211"/>
      <c r="X75" s="211"/>
      <c r="Y75" s="211"/>
      <c r="Z75" s="71"/>
    </row>
    <row r="76" spans="1:26" ht="30" customHeight="1" x14ac:dyDescent="0.15">
      <c r="A76" s="53"/>
      <c r="B76" s="53"/>
      <c r="C76" s="75"/>
      <c r="D76" s="68"/>
      <c r="E76" s="68"/>
      <c r="F76" s="68"/>
      <c r="G76" s="68"/>
      <c r="H76" s="68"/>
      <c r="I76" s="99" t="s">
        <v>120</v>
      </c>
      <c r="J76" s="236" t="s">
        <v>154</v>
      </c>
      <c r="K76" s="236"/>
      <c r="L76" s="236"/>
      <c r="M76" s="236"/>
      <c r="N76" s="236"/>
      <c r="O76" s="236"/>
      <c r="P76" s="236"/>
      <c r="Q76" s="236"/>
      <c r="R76" s="236"/>
      <c r="S76" s="236"/>
      <c r="T76" s="236"/>
      <c r="U76" s="236"/>
      <c r="V76" s="236"/>
      <c r="W76" s="236"/>
      <c r="X76" s="236"/>
      <c r="Y76" s="236"/>
      <c r="Z76" s="71"/>
    </row>
    <row r="77" spans="1:26" ht="20.100000000000001" customHeight="1" x14ac:dyDescent="0.15">
      <c r="A77" s="53">
        <f>IF(OR(AND($I63="する",ISBLANK($I77)),AND($I63="しない",NOT(ISBLANK($I77)))), 1001, 0)</f>
        <v>0</v>
      </c>
      <c r="B77" s="53"/>
      <c r="C77" s="72"/>
      <c r="D77" s="73">
        <v>6</v>
      </c>
      <c r="E77" s="1" t="s">
        <v>27</v>
      </c>
      <c r="I77" s="211"/>
      <c r="J77" s="211"/>
      <c r="K77" s="211"/>
      <c r="L77" s="211"/>
      <c r="M77" s="211"/>
      <c r="N77" s="211"/>
      <c r="O77" s="211"/>
      <c r="P77" s="211"/>
      <c r="Q77" s="211"/>
      <c r="R77" s="211"/>
      <c r="S77" s="211"/>
      <c r="T77" s="211"/>
      <c r="U77" s="211"/>
      <c r="V77" s="211"/>
      <c r="W77" s="211"/>
      <c r="X77" s="211"/>
      <c r="Y77" s="211"/>
      <c r="Z77" s="71"/>
    </row>
    <row r="78" spans="1:26" ht="20.100000000000001" customHeight="1" x14ac:dyDescent="0.15">
      <c r="A78" s="53"/>
      <c r="B78" s="53"/>
      <c r="C78" s="75"/>
      <c r="D78" s="68"/>
      <c r="E78" s="68"/>
      <c r="F78" s="68"/>
      <c r="G78" s="68"/>
      <c r="H78" s="68"/>
      <c r="I78" s="78" t="s">
        <v>120</v>
      </c>
      <c r="J78" s="100" t="s">
        <v>152</v>
      </c>
      <c r="K78" s="165"/>
      <c r="L78" s="165"/>
      <c r="M78" s="165"/>
      <c r="N78" s="165"/>
      <c r="O78" s="165"/>
      <c r="P78" s="165"/>
      <c r="Q78" s="165"/>
      <c r="R78" s="165"/>
      <c r="S78" s="165"/>
      <c r="T78" s="165"/>
      <c r="U78" s="165"/>
      <c r="V78" s="165"/>
      <c r="W78" s="165"/>
      <c r="X78" s="165"/>
      <c r="Y78" s="165"/>
      <c r="Z78" s="71"/>
    </row>
    <row r="79" spans="1:26" ht="20.100000000000001" customHeight="1" x14ac:dyDescent="0.15">
      <c r="A79" s="53">
        <f>IF(OR(AND($I63="する",ISBLANK($I79)),AND($I63="しない",NOT(ISBLANK($I79)))), 1001, 0)</f>
        <v>0</v>
      </c>
      <c r="B79" s="53"/>
      <c r="C79" s="72"/>
      <c r="D79" s="73">
        <v>7</v>
      </c>
      <c r="E79" s="1" t="s">
        <v>28</v>
      </c>
      <c r="I79" s="211"/>
      <c r="J79" s="211"/>
      <c r="K79" s="211"/>
      <c r="L79" s="211"/>
      <c r="M79" s="211"/>
      <c r="N79" s="211"/>
      <c r="O79" s="211"/>
      <c r="P79" s="211"/>
      <c r="Q79" s="211"/>
      <c r="R79" s="211"/>
      <c r="S79" s="211"/>
      <c r="T79" s="211"/>
      <c r="U79" s="211"/>
      <c r="V79" s="211"/>
      <c r="W79" s="211"/>
      <c r="X79" s="211"/>
      <c r="Y79" s="211"/>
      <c r="Z79" s="71"/>
    </row>
    <row r="80" spans="1:26" ht="20.100000000000001" customHeight="1" x14ac:dyDescent="0.15">
      <c r="A80" s="53"/>
      <c r="B80" s="53"/>
      <c r="C80" s="75"/>
      <c r="D80" s="68"/>
      <c r="E80" s="68"/>
      <c r="F80" s="68"/>
      <c r="G80" s="68"/>
      <c r="H80" s="68"/>
      <c r="I80" s="78" t="s">
        <v>120</v>
      </c>
      <c r="J80" s="165" t="s">
        <v>10</v>
      </c>
      <c r="K80" s="165"/>
      <c r="L80" s="165"/>
      <c r="M80" s="165"/>
      <c r="N80" s="165"/>
      <c r="O80" s="165"/>
      <c r="P80" s="165"/>
      <c r="Q80" s="165"/>
      <c r="R80" s="165"/>
      <c r="S80" s="165"/>
      <c r="T80" s="165"/>
      <c r="U80" s="165"/>
      <c r="V80" s="165"/>
      <c r="W80" s="165"/>
      <c r="X80" s="165"/>
      <c r="Y80" s="165"/>
      <c r="Z80" s="71"/>
    </row>
    <row r="81" spans="1:26" ht="20.100000000000001" customHeight="1" x14ac:dyDescent="0.15">
      <c r="A81" s="53">
        <f>IF(OR(AND($I63="する",ISBLANK($I81)),AND($I63="しない",NOT(ISBLANK($I81)))), 1001, 0)</f>
        <v>0</v>
      </c>
      <c r="B81" s="53"/>
      <c r="C81" s="72"/>
      <c r="D81" s="73">
        <v>8</v>
      </c>
      <c r="E81" s="1" t="s">
        <v>29</v>
      </c>
      <c r="I81" s="211"/>
      <c r="J81" s="211"/>
      <c r="K81" s="211"/>
      <c r="L81" s="211"/>
      <c r="M81" s="211"/>
      <c r="N81" s="211"/>
      <c r="O81" s="211"/>
      <c r="P81" s="211"/>
      <c r="Q81" s="211"/>
      <c r="R81" s="211"/>
      <c r="S81" s="211"/>
      <c r="T81" s="211"/>
      <c r="U81" s="211"/>
      <c r="V81" s="211"/>
      <c r="W81" s="211"/>
      <c r="X81" s="211"/>
      <c r="Y81" s="211"/>
      <c r="Z81" s="71"/>
    </row>
    <row r="82" spans="1:26" ht="20.100000000000001" customHeight="1" x14ac:dyDescent="0.15">
      <c r="A82" s="53"/>
      <c r="B82" s="53"/>
      <c r="C82" s="75"/>
      <c r="D82" s="68"/>
      <c r="E82" s="68"/>
      <c r="F82" s="68"/>
      <c r="G82" s="68"/>
      <c r="H82" s="68"/>
      <c r="I82" s="78" t="s">
        <v>120</v>
      </c>
      <c r="J82" s="165" t="s">
        <v>11</v>
      </c>
      <c r="K82" s="165"/>
      <c r="L82" s="165"/>
      <c r="M82" s="165"/>
      <c r="N82" s="165"/>
      <c r="O82" s="165"/>
      <c r="P82" s="165"/>
      <c r="Q82" s="165"/>
      <c r="R82" s="165"/>
      <c r="S82" s="165"/>
      <c r="T82" s="165"/>
      <c r="U82" s="165"/>
      <c r="V82" s="165"/>
      <c r="W82" s="165"/>
      <c r="X82" s="165"/>
      <c r="Y82" s="165"/>
      <c r="Z82" s="71"/>
    </row>
    <row r="83" spans="1:26" ht="20.100000000000001" customHeight="1" x14ac:dyDescent="0.15">
      <c r="A83" s="53">
        <f>IF(OR(AND($I63="する",NOT(AND(I83&lt;&gt;"",ISNUMBER(VALUE(SUBSTITUTE(I83,"-","")))))), AND($I63="しない",NOT(ISBLANK($I83)))), 1001, 0)</f>
        <v>0</v>
      </c>
      <c r="B83" s="53"/>
      <c r="C83" s="72"/>
      <c r="D83" s="73">
        <v>9</v>
      </c>
      <c r="E83" s="1" t="s">
        <v>6</v>
      </c>
      <c r="I83" s="211"/>
      <c r="J83" s="211"/>
      <c r="K83" s="211"/>
      <c r="L83" s="211"/>
      <c r="M83" s="211"/>
      <c r="N83" s="68"/>
      <c r="O83" s="68"/>
      <c r="P83" s="68"/>
      <c r="Q83" s="68"/>
      <c r="R83" s="68"/>
      <c r="S83" s="68"/>
      <c r="T83" s="68"/>
      <c r="U83" s="68"/>
      <c r="V83" s="68"/>
      <c r="W83" s="68"/>
      <c r="X83" s="68"/>
      <c r="Y83" s="68"/>
      <c r="Z83" s="71"/>
    </row>
    <row r="84" spans="1:26" ht="20.100000000000001" customHeight="1" x14ac:dyDescent="0.15">
      <c r="A84" s="53"/>
      <c r="B84" s="53"/>
      <c r="C84" s="75"/>
      <c r="D84" s="68"/>
      <c r="E84" s="68"/>
      <c r="F84" s="68"/>
      <c r="G84" s="68"/>
      <c r="H84" s="68"/>
      <c r="I84" s="2" t="s">
        <v>120</v>
      </c>
      <c r="J84" s="165" t="s">
        <v>126</v>
      </c>
      <c r="K84" s="165"/>
      <c r="L84" s="165"/>
      <c r="M84" s="165"/>
      <c r="N84" s="165"/>
      <c r="O84" s="165"/>
      <c r="P84" s="165"/>
      <c r="Q84" s="165"/>
      <c r="R84" s="165"/>
      <c r="S84" s="165"/>
      <c r="T84" s="165"/>
      <c r="U84" s="165"/>
      <c r="V84" s="165"/>
      <c r="W84" s="165"/>
      <c r="X84" s="165"/>
      <c r="Y84" s="165"/>
      <c r="Z84" s="71"/>
    </row>
    <row r="85" spans="1:26" ht="20.100000000000001" customHeight="1" x14ac:dyDescent="0.15">
      <c r="A85" s="53">
        <f>IF(OR(AND($I63="する",NOT(AND(I85&lt;&gt;"",ISNUMBER(VALUE(SUBSTITUTE(I85,"-","")))))), AND($I63="しない",NOT(ISBLANK($I85)))), 1001, 0)</f>
        <v>0</v>
      </c>
      <c r="B85" s="53"/>
      <c r="C85" s="72"/>
      <c r="D85" s="73">
        <v>10</v>
      </c>
      <c r="E85" s="1" t="s">
        <v>7</v>
      </c>
      <c r="I85" s="211"/>
      <c r="J85" s="211"/>
      <c r="K85" s="211"/>
      <c r="L85" s="211"/>
      <c r="M85" s="211"/>
      <c r="N85" s="68"/>
      <c r="O85" s="68"/>
      <c r="P85" s="68"/>
      <c r="Q85" s="68"/>
      <c r="R85" s="68"/>
      <c r="S85" s="68"/>
      <c r="T85" s="68"/>
      <c r="U85" s="68"/>
      <c r="V85" s="68"/>
      <c r="W85" s="68"/>
      <c r="X85" s="68"/>
      <c r="Y85" s="68"/>
      <c r="Z85" s="71"/>
    </row>
    <row r="86" spans="1:26" s="105" customFormat="1" ht="20.100000000000001" customHeight="1" x14ac:dyDescent="0.15">
      <c r="A86" s="101"/>
      <c r="B86" s="101"/>
      <c r="C86" s="102"/>
      <c r="D86" s="103"/>
      <c r="E86" s="103"/>
      <c r="F86" s="103"/>
      <c r="G86" s="103"/>
      <c r="H86" s="103"/>
      <c r="I86" s="80" t="s">
        <v>120</v>
      </c>
      <c r="J86" s="165" t="s">
        <v>126</v>
      </c>
      <c r="K86" s="165"/>
      <c r="L86" s="165"/>
      <c r="M86" s="165"/>
      <c r="N86" s="165"/>
      <c r="O86" s="165"/>
      <c r="P86" s="165"/>
      <c r="Q86" s="165"/>
      <c r="R86" s="165"/>
      <c r="S86" s="165"/>
      <c r="T86" s="165"/>
      <c r="U86" s="165"/>
      <c r="V86" s="165"/>
      <c r="W86" s="165"/>
      <c r="X86" s="165"/>
      <c r="Y86" s="165"/>
      <c r="Z86" s="104"/>
    </row>
    <row r="87" spans="1:26" ht="20.100000000000001" customHeight="1" x14ac:dyDescent="0.15">
      <c r="A87" s="53">
        <f>IF(AND(I63="しない",NOT(ISBLANK($I87))), 1001, 0)</f>
        <v>0</v>
      </c>
      <c r="B87" s="53"/>
      <c r="C87" s="72"/>
      <c r="D87" s="73">
        <v>11</v>
      </c>
      <c r="E87" s="1" t="s">
        <v>9</v>
      </c>
      <c r="I87" s="211"/>
      <c r="J87" s="211"/>
      <c r="K87" s="211"/>
      <c r="L87" s="211"/>
      <c r="M87" s="211"/>
      <c r="N87" s="211"/>
      <c r="O87" s="211"/>
      <c r="P87" s="211"/>
      <c r="Q87" s="211"/>
      <c r="R87" s="211"/>
      <c r="S87" s="211"/>
      <c r="T87" s="211"/>
      <c r="U87" s="211"/>
      <c r="V87" s="211"/>
      <c r="W87" s="211"/>
      <c r="X87" s="211"/>
      <c r="Y87" s="211"/>
      <c r="Z87" s="71"/>
    </row>
    <row r="88" spans="1:26" ht="20.100000000000001" customHeight="1" x14ac:dyDescent="0.15">
      <c r="A88" s="53"/>
      <c r="B88" s="53"/>
      <c r="C88" s="75"/>
      <c r="D88" s="68"/>
      <c r="E88" s="68"/>
      <c r="F88" s="68"/>
      <c r="G88" s="68"/>
      <c r="H88" s="68"/>
      <c r="I88" s="78" t="s">
        <v>120</v>
      </c>
      <c r="J88" s="165" t="s">
        <v>13</v>
      </c>
      <c r="K88" s="165"/>
      <c r="L88" s="165"/>
      <c r="M88" s="165"/>
      <c r="N88" s="165"/>
      <c r="O88" s="165"/>
      <c r="P88" s="165"/>
      <c r="Q88" s="165"/>
      <c r="R88" s="165"/>
      <c r="S88" s="165"/>
      <c r="T88" s="165"/>
      <c r="U88" s="165"/>
      <c r="V88" s="165"/>
      <c r="W88" s="165"/>
      <c r="X88" s="165"/>
      <c r="Y88" s="165"/>
      <c r="Z88" s="71"/>
    </row>
    <row r="89" spans="1:26" ht="20.100000000000001" customHeight="1" x14ac:dyDescent="0.15">
      <c r="A89" s="53"/>
      <c r="B89" s="53"/>
      <c r="C89" s="86"/>
      <c r="D89" s="87"/>
      <c r="E89" s="87"/>
      <c r="F89" s="87"/>
      <c r="G89" s="87"/>
      <c r="H89" s="87"/>
      <c r="I89" s="106"/>
      <c r="J89" s="88"/>
      <c r="K89" s="88"/>
      <c r="L89" s="88"/>
      <c r="M89" s="88"/>
      <c r="N89" s="88"/>
      <c r="O89" s="88"/>
      <c r="P89" s="88"/>
      <c r="Q89" s="88"/>
      <c r="R89" s="88"/>
      <c r="S89" s="88"/>
      <c r="T89" s="88"/>
      <c r="U89" s="88"/>
      <c r="V89" s="88"/>
      <c r="W89" s="88"/>
      <c r="X89" s="88"/>
      <c r="Y89" s="88"/>
      <c r="Z89" s="89"/>
    </row>
    <row r="90" spans="1:26" ht="20.100000000000001" customHeight="1" x14ac:dyDescent="0.15">
      <c r="A90" s="53"/>
      <c r="B90" s="53"/>
      <c r="C90" s="68"/>
      <c r="D90" s="68"/>
      <c r="E90" s="68"/>
      <c r="F90" s="68"/>
      <c r="G90" s="68"/>
      <c r="H90" s="68"/>
      <c r="I90" s="90"/>
      <c r="J90" s="84"/>
      <c r="K90" s="84"/>
      <c r="L90" s="84"/>
      <c r="M90" s="84"/>
      <c r="N90" s="84"/>
      <c r="O90" s="84"/>
      <c r="P90" s="84"/>
      <c r="Q90" s="84"/>
      <c r="R90" s="84"/>
      <c r="S90" s="84"/>
      <c r="T90" s="84"/>
      <c r="U90" s="84"/>
      <c r="V90" s="84"/>
      <c r="W90" s="84"/>
      <c r="X90" s="84"/>
      <c r="Y90" s="84"/>
      <c r="Z90" s="68"/>
    </row>
    <row r="91" spans="1:26" ht="15" hidden="1" customHeight="1" x14ac:dyDescent="0.15">
      <c r="A91" s="53"/>
      <c r="B91" s="53"/>
      <c r="C91" s="68"/>
      <c r="D91" s="68"/>
      <c r="E91" s="68"/>
      <c r="F91" s="68"/>
      <c r="G91" s="68"/>
      <c r="H91" s="68"/>
      <c r="I91" s="90"/>
      <c r="J91" s="68"/>
      <c r="K91" s="68"/>
      <c r="L91" s="68"/>
      <c r="M91" s="68"/>
      <c r="N91" s="68"/>
      <c r="O91" s="68"/>
      <c r="P91" s="68"/>
      <c r="Q91" s="68"/>
      <c r="R91" s="68"/>
      <c r="S91" s="68"/>
      <c r="T91" s="68"/>
      <c r="U91" s="68"/>
      <c r="V91" s="68"/>
      <c r="W91" s="68"/>
      <c r="X91" s="68"/>
      <c r="Y91" s="68"/>
      <c r="Z91" s="68"/>
    </row>
    <row r="92" spans="1:26" ht="15" hidden="1" customHeight="1" x14ac:dyDescent="0.15">
      <c r="A92" s="53"/>
      <c r="B92" s="53"/>
      <c r="C92" s="68"/>
      <c r="D92" s="68"/>
      <c r="E92" s="68"/>
      <c r="F92" s="68"/>
      <c r="G92" s="68"/>
      <c r="H92" s="68"/>
      <c r="I92" s="90"/>
      <c r="J92" s="84"/>
      <c r="K92" s="84"/>
      <c r="L92" s="84"/>
      <c r="M92" s="84"/>
      <c r="N92" s="84"/>
      <c r="O92" s="84"/>
      <c r="P92" s="84"/>
      <c r="Q92" s="84"/>
      <c r="R92" s="84"/>
      <c r="S92" s="84"/>
      <c r="T92" s="84"/>
      <c r="U92" s="84"/>
      <c r="V92" s="84"/>
      <c r="W92" s="84"/>
      <c r="X92" s="84"/>
      <c r="Y92" s="84"/>
      <c r="Z92" s="68"/>
    </row>
    <row r="93" spans="1:26" ht="15" hidden="1" customHeight="1" x14ac:dyDescent="0.15">
      <c r="A93" s="53"/>
      <c r="B93" s="53"/>
      <c r="C93" s="68"/>
      <c r="D93" s="68"/>
      <c r="E93" s="68"/>
      <c r="F93" s="68"/>
      <c r="G93" s="68"/>
      <c r="H93" s="68"/>
      <c r="I93" s="90"/>
      <c r="J93" s="68"/>
      <c r="K93" s="68"/>
      <c r="L93" s="68"/>
      <c r="M93" s="68"/>
      <c r="N93" s="68"/>
      <c r="O93" s="68"/>
      <c r="P93" s="68"/>
      <c r="Q93" s="68"/>
      <c r="R93" s="68"/>
      <c r="S93" s="68"/>
      <c r="T93" s="68"/>
      <c r="U93" s="68"/>
      <c r="V93" s="68"/>
      <c r="W93" s="68"/>
      <c r="X93" s="68"/>
      <c r="Y93" s="68"/>
      <c r="Z93" s="68"/>
    </row>
    <row r="94" spans="1:26" ht="15" hidden="1" customHeight="1" x14ac:dyDescent="0.15">
      <c r="A94" s="53"/>
      <c r="B94" s="53"/>
      <c r="C94" s="68"/>
      <c r="D94" s="68"/>
      <c r="E94" s="68"/>
      <c r="F94" s="68"/>
      <c r="G94" s="68"/>
      <c r="H94" s="68"/>
      <c r="I94" s="90"/>
      <c r="J94" s="68"/>
      <c r="K94" s="68"/>
      <c r="L94" s="68"/>
      <c r="M94" s="68"/>
      <c r="N94" s="68"/>
      <c r="O94" s="68"/>
      <c r="P94" s="68"/>
      <c r="Q94" s="68"/>
      <c r="R94" s="68"/>
      <c r="S94" s="68"/>
      <c r="T94" s="68"/>
      <c r="U94" s="68"/>
      <c r="V94" s="68"/>
      <c r="W94" s="68"/>
      <c r="X94" s="68"/>
      <c r="Y94" s="68"/>
      <c r="Z94" s="68"/>
    </row>
    <row r="95" spans="1:26" ht="15" hidden="1" customHeight="1" x14ac:dyDescent="0.15">
      <c r="A95" s="53"/>
      <c r="B95" s="53"/>
      <c r="C95" s="68"/>
      <c r="D95" s="68"/>
      <c r="E95" s="68"/>
      <c r="F95" s="68"/>
      <c r="G95" s="68"/>
      <c r="H95" s="68"/>
      <c r="I95" s="90"/>
      <c r="J95" s="84"/>
      <c r="K95" s="84"/>
      <c r="L95" s="84"/>
      <c r="M95" s="84"/>
      <c r="N95" s="84"/>
      <c r="O95" s="84"/>
      <c r="P95" s="84"/>
      <c r="Q95" s="84"/>
      <c r="R95" s="84"/>
      <c r="S95" s="84"/>
      <c r="T95" s="84"/>
      <c r="U95" s="84"/>
      <c r="V95" s="84"/>
      <c r="W95" s="84"/>
      <c r="X95" s="84"/>
      <c r="Y95" s="84"/>
      <c r="Z95" s="68"/>
    </row>
    <row r="96" spans="1:26" ht="15" hidden="1" customHeight="1" x14ac:dyDescent="0.15">
      <c r="A96" s="53"/>
      <c r="B96" s="53"/>
      <c r="C96" s="68"/>
      <c r="D96" s="68"/>
      <c r="E96" s="68"/>
      <c r="F96" s="68"/>
      <c r="G96" s="68"/>
      <c r="H96" s="68"/>
      <c r="I96" s="90"/>
      <c r="J96" s="68"/>
      <c r="K96" s="68"/>
      <c r="L96" s="68"/>
      <c r="M96" s="68"/>
      <c r="N96" s="68"/>
      <c r="O96" s="68"/>
      <c r="P96" s="68"/>
      <c r="Q96" s="68"/>
      <c r="R96" s="68"/>
      <c r="S96" s="68"/>
      <c r="T96" s="68"/>
      <c r="U96" s="68"/>
      <c r="V96" s="68"/>
      <c r="W96" s="68"/>
      <c r="X96" s="68"/>
      <c r="Y96" s="68"/>
      <c r="Z96" s="68"/>
    </row>
    <row r="97" spans="1:26" ht="15" hidden="1" customHeight="1" x14ac:dyDescent="0.15">
      <c r="A97" s="53"/>
      <c r="B97" s="53"/>
      <c r="C97" s="68"/>
      <c r="D97" s="68"/>
      <c r="E97" s="68"/>
      <c r="F97" s="68"/>
      <c r="G97" s="68"/>
      <c r="H97" s="68"/>
      <c r="I97" s="90"/>
      <c r="J97" s="68"/>
      <c r="K97" s="68"/>
      <c r="L97" s="68"/>
      <c r="M97" s="68"/>
      <c r="N97" s="68"/>
      <c r="O97" s="68"/>
      <c r="P97" s="68"/>
      <c r="Q97" s="68"/>
      <c r="R97" s="68"/>
      <c r="S97" s="68"/>
      <c r="T97" s="68"/>
      <c r="U97" s="68"/>
      <c r="V97" s="68"/>
      <c r="W97" s="68"/>
      <c r="X97" s="68"/>
      <c r="Y97" s="68"/>
      <c r="Z97" s="68"/>
    </row>
    <row r="98" spans="1:26" ht="15" hidden="1" customHeight="1" x14ac:dyDescent="0.15">
      <c r="A98" s="53"/>
      <c r="B98" s="53"/>
      <c r="C98" s="68"/>
      <c r="D98" s="68"/>
      <c r="E98" s="68"/>
      <c r="F98" s="68"/>
      <c r="G98" s="68"/>
      <c r="H98" s="68"/>
      <c r="I98" s="90"/>
      <c r="J98" s="84"/>
      <c r="K98" s="84"/>
      <c r="L98" s="84"/>
      <c r="M98" s="84"/>
      <c r="N98" s="84"/>
      <c r="O98" s="84"/>
      <c r="P98" s="84"/>
      <c r="Q98" s="84"/>
      <c r="R98" s="84"/>
      <c r="S98" s="84"/>
      <c r="T98" s="84"/>
      <c r="U98" s="84"/>
      <c r="V98" s="84"/>
      <c r="W98" s="84"/>
      <c r="X98" s="84"/>
      <c r="Y98" s="84"/>
      <c r="Z98" s="68"/>
    </row>
    <row r="99" spans="1:26" ht="15" hidden="1" customHeight="1" x14ac:dyDescent="0.15">
      <c r="A99" s="53"/>
      <c r="B99" s="53"/>
      <c r="C99" s="68"/>
      <c r="D99" s="68"/>
      <c r="E99" s="68"/>
      <c r="F99" s="68"/>
      <c r="G99" s="68"/>
      <c r="H99" s="68"/>
      <c r="I99" s="90"/>
      <c r="J99" s="68"/>
      <c r="K99" s="68"/>
      <c r="L99" s="68"/>
      <c r="M99" s="68"/>
      <c r="N99" s="68"/>
      <c r="O99" s="68"/>
      <c r="P99" s="68"/>
      <c r="Q99" s="68"/>
      <c r="R99" s="68"/>
      <c r="S99" s="68"/>
      <c r="T99" s="68"/>
      <c r="U99" s="68"/>
      <c r="V99" s="68"/>
      <c r="W99" s="68"/>
      <c r="X99" s="68"/>
      <c r="Y99" s="68"/>
      <c r="Z99" s="68"/>
    </row>
    <row r="100" spans="1:26" ht="15" hidden="1" customHeight="1" x14ac:dyDescent="0.15">
      <c r="A100" s="53"/>
      <c r="B100" s="53"/>
      <c r="C100" s="68"/>
      <c r="D100" s="68"/>
      <c r="E100" s="68"/>
      <c r="F100" s="68"/>
      <c r="G100" s="68"/>
      <c r="H100" s="68"/>
      <c r="I100" s="90"/>
      <c r="J100" s="68"/>
      <c r="K100" s="68"/>
      <c r="L100" s="68"/>
      <c r="M100" s="68"/>
      <c r="N100" s="68"/>
      <c r="O100" s="68"/>
      <c r="P100" s="68"/>
      <c r="Q100" s="68"/>
      <c r="R100" s="68"/>
      <c r="S100" s="68"/>
      <c r="T100" s="68"/>
      <c r="U100" s="68"/>
      <c r="V100" s="68"/>
      <c r="W100" s="68"/>
      <c r="X100" s="68"/>
      <c r="Y100" s="68"/>
      <c r="Z100" s="68"/>
    </row>
    <row r="101" spans="1:26" ht="15" hidden="1" customHeight="1" x14ac:dyDescent="0.15">
      <c r="A101" s="53"/>
      <c r="B101" s="53"/>
      <c r="C101" s="68"/>
      <c r="D101" s="68"/>
      <c r="E101" s="68"/>
      <c r="F101" s="68"/>
      <c r="G101" s="68"/>
      <c r="H101" s="68"/>
      <c r="I101" s="90"/>
      <c r="J101" s="68"/>
      <c r="K101" s="68"/>
      <c r="L101" s="68"/>
      <c r="M101" s="68"/>
      <c r="N101" s="68"/>
      <c r="O101" s="68"/>
      <c r="P101" s="68"/>
      <c r="Q101" s="68"/>
      <c r="R101" s="68"/>
      <c r="S101" s="68"/>
      <c r="T101" s="68"/>
      <c r="U101" s="68"/>
      <c r="V101" s="68"/>
      <c r="W101" s="68"/>
      <c r="X101" s="68"/>
      <c r="Y101" s="68"/>
      <c r="Z101" s="68"/>
    </row>
    <row r="102" spans="1:26" ht="15" hidden="1" customHeight="1" x14ac:dyDescent="0.15">
      <c r="A102" s="53"/>
      <c r="B102" s="53"/>
      <c r="C102" s="68"/>
      <c r="D102" s="68"/>
      <c r="E102" s="68"/>
      <c r="F102" s="68"/>
      <c r="G102" s="68"/>
      <c r="H102" s="68"/>
      <c r="I102" s="90"/>
      <c r="J102" s="84"/>
      <c r="K102" s="84"/>
      <c r="L102" s="84"/>
      <c r="M102" s="84"/>
      <c r="N102" s="84"/>
      <c r="O102" s="84"/>
      <c r="P102" s="84"/>
      <c r="Q102" s="84"/>
      <c r="R102" s="84"/>
      <c r="S102" s="84"/>
      <c r="T102" s="84"/>
      <c r="U102" s="84"/>
      <c r="V102" s="84"/>
      <c r="W102" s="84"/>
      <c r="X102" s="84"/>
      <c r="Y102" s="84"/>
      <c r="Z102" s="68"/>
    </row>
    <row r="103" spans="1:26" ht="15" hidden="1" customHeight="1" x14ac:dyDescent="0.15">
      <c r="A103" s="53"/>
      <c r="B103" s="53"/>
      <c r="C103" s="68"/>
      <c r="D103" s="68"/>
      <c r="E103" s="68"/>
      <c r="F103" s="68"/>
      <c r="G103" s="68"/>
      <c r="H103" s="68"/>
      <c r="I103" s="90"/>
      <c r="J103" s="68"/>
      <c r="K103" s="68"/>
      <c r="L103" s="68"/>
      <c r="M103" s="68"/>
      <c r="N103" s="68"/>
      <c r="O103" s="68"/>
      <c r="P103" s="68"/>
      <c r="Q103" s="68"/>
      <c r="R103" s="68"/>
      <c r="S103" s="68"/>
      <c r="T103" s="68"/>
      <c r="U103" s="68"/>
      <c r="V103" s="68"/>
      <c r="W103" s="68"/>
      <c r="X103" s="68"/>
      <c r="Y103" s="68"/>
      <c r="Z103" s="68"/>
    </row>
    <row r="104" spans="1:26" ht="15" hidden="1" customHeight="1" x14ac:dyDescent="0.15">
      <c r="A104" s="53"/>
      <c r="B104" s="53"/>
      <c r="C104" s="68"/>
      <c r="D104" s="68"/>
      <c r="E104" s="68"/>
      <c r="F104" s="68"/>
      <c r="G104" s="68"/>
      <c r="H104" s="68"/>
      <c r="I104" s="90"/>
      <c r="J104" s="68"/>
      <c r="K104" s="68"/>
      <c r="L104" s="68"/>
      <c r="M104" s="68"/>
      <c r="N104" s="68"/>
      <c r="O104" s="68"/>
      <c r="P104" s="68"/>
      <c r="Q104" s="68"/>
      <c r="R104" s="68"/>
      <c r="S104" s="68"/>
      <c r="T104" s="68"/>
      <c r="U104" s="68"/>
      <c r="V104" s="68"/>
      <c r="W104" s="68"/>
      <c r="X104" s="68"/>
      <c r="Y104" s="68"/>
      <c r="Z104" s="68"/>
    </row>
    <row r="105" spans="1:26" ht="15" hidden="1" customHeight="1" x14ac:dyDescent="0.15">
      <c r="A105" s="53"/>
      <c r="B105" s="53"/>
      <c r="C105" s="68"/>
      <c r="D105" s="68"/>
      <c r="E105" s="68"/>
      <c r="F105" s="68"/>
      <c r="G105" s="68"/>
      <c r="H105" s="68"/>
      <c r="I105" s="90"/>
      <c r="J105" s="84"/>
      <c r="K105" s="84"/>
      <c r="L105" s="84"/>
      <c r="M105" s="84"/>
      <c r="N105" s="84"/>
      <c r="O105" s="84"/>
      <c r="P105" s="84"/>
      <c r="Q105" s="84"/>
      <c r="R105" s="84"/>
      <c r="S105" s="84"/>
      <c r="T105" s="84"/>
      <c r="U105" s="84"/>
      <c r="V105" s="84"/>
      <c r="W105" s="84"/>
      <c r="X105" s="84"/>
      <c r="Y105" s="84"/>
      <c r="Z105" s="68"/>
    </row>
    <row r="106" spans="1:26" ht="15" hidden="1" customHeight="1" x14ac:dyDescent="0.15">
      <c r="A106" s="53"/>
      <c r="B106" s="53"/>
      <c r="C106" s="68"/>
      <c r="D106" s="68"/>
      <c r="E106" s="68"/>
      <c r="F106" s="68"/>
      <c r="G106" s="68"/>
      <c r="H106" s="68"/>
      <c r="I106" s="90"/>
      <c r="J106" s="84"/>
      <c r="K106" s="84"/>
      <c r="L106" s="84"/>
      <c r="M106" s="84"/>
      <c r="N106" s="84"/>
      <c r="O106" s="84"/>
      <c r="P106" s="84"/>
      <c r="Q106" s="84"/>
      <c r="R106" s="84"/>
      <c r="S106" s="84"/>
      <c r="T106" s="84"/>
      <c r="U106" s="84"/>
      <c r="V106" s="84"/>
      <c r="W106" s="84"/>
      <c r="X106" s="84"/>
      <c r="Y106" s="84"/>
      <c r="Z106" s="68"/>
    </row>
    <row r="107" spans="1:26" ht="15" hidden="1" customHeight="1" x14ac:dyDescent="0.15">
      <c r="A107" s="53"/>
      <c r="B107" s="53"/>
      <c r="C107" s="68"/>
      <c r="D107" s="68"/>
      <c r="E107" s="68"/>
      <c r="F107" s="68"/>
      <c r="G107" s="68"/>
      <c r="H107" s="68"/>
      <c r="I107" s="90"/>
      <c r="J107" s="84"/>
      <c r="K107" s="84"/>
      <c r="L107" s="84"/>
      <c r="M107" s="84"/>
      <c r="N107" s="84"/>
      <c r="O107" s="84"/>
      <c r="P107" s="84"/>
      <c r="Q107" s="84"/>
      <c r="R107" s="84"/>
      <c r="S107" s="84"/>
      <c r="T107" s="84"/>
      <c r="U107" s="84"/>
      <c r="V107" s="84"/>
      <c r="W107" s="84"/>
      <c r="X107" s="84"/>
      <c r="Y107" s="84"/>
      <c r="Z107" s="68"/>
    </row>
    <row r="108" spans="1:26" ht="20.100000000000001" customHeight="1" x14ac:dyDescent="0.15">
      <c r="A108" s="53"/>
      <c r="B108" s="53"/>
      <c r="C108" s="68"/>
      <c r="D108" s="68"/>
      <c r="E108" s="68"/>
      <c r="F108" s="68"/>
      <c r="G108" s="68"/>
      <c r="H108" s="68"/>
      <c r="I108" s="90"/>
      <c r="J108" s="68"/>
      <c r="K108" s="68"/>
      <c r="L108" s="68"/>
      <c r="M108" s="68"/>
      <c r="N108" s="68"/>
      <c r="O108" s="68"/>
      <c r="P108" s="68"/>
      <c r="Q108" s="68"/>
      <c r="R108" s="68"/>
      <c r="S108" s="68"/>
      <c r="T108" s="68"/>
      <c r="U108" s="68"/>
      <c r="V108" s="68"/>
      <c r="W108" s="68"/>
      <c r="X108" s="68"/>
      <c r="Y108" s="68"/>
      <c r="Z108" s="68"/>
    </row>
    <row r="109" spans="1:26" ht="20.100000000000001" customHeight="1" x14ac:dyDescent="0.15">
      <c r="A109" s="53"/>
      <c r="B109" s="53"/>
      <c r="C109" s="213" t="s">
        <v>20</v>
      </c>
      <c r="D109" s="214"/>
      <c r="E109" s="214"/>
      <c r="F109" s="214"/>
      <c r="G109" s="214"/>
      <c r="H109" s="215"/>
      <c r="I109" s="91"/>
    </row>
    <row r="110" spans="1:26" ht="20.100000000000001" customHeight="1" x14ac:dyDescent="0.15">
      <c r="A110" s="53"/>
      <c r="B110" s="53"/>
      <c r="C110" s="107"/>
      <c r="D110" s="108"/>
      <c r="E110" s="108"/>
      <c r="F110" s="108"/>
      <c r="G110" s="108"/>
      <c r="H110" s="108"/>
      <c r="I110" s="109"/>
      <c r="J110" s="69"/>
      <c r="K110" s="69"/>
      <c r="L110" s="69"/>
      <c r="M110" s="69"/>
      <c r="N110" s="69"/>
      <c r="O110" s="69"/>
      <c r="P110" s="69"/>
      <c r="Q110" s="69"/>
      <c r="R110" s="69"/>
      <c r="S110" s="69"/>
      <c r="T110" s="69"/>
      <c r="U110" s="69"/>
      <c r="V110" s="69"/>
      <c r="W110" s="69"/>
      <c r="X110" s="69"/>
      <c r="Y110" s="69"/>
      <c r="Z110" s="70"/>
    </row>
    <row r="111" spans="1:26" ht="30" customHeight="1" x14ac:dyDescent="0.15">
      <c r="A111" s="53"/>
      <c r="B111" s="53"/>
      <c r="C111" s="107"/>
      <c r="D111" s="212" t="s">
        <v>156</v>
      </c>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71"/>
    </row>
    <row r="112" spans="1:26" ht="20.100000000000001" customHeight="1" x14ac:dyDescent="0.15">
      <c r="A112" s="53">
        <f>IF(ISBLANK($I112), 1001, 0)</f>
        <v>1001</v>
      </c>
      <c r="B112" s="53"/>
      <c r="C112" s="72"/>
      <c r="D112" s="73">
        <v>1</v>
      </c>
      <c r="E112" s="1" t="s">
        <v>8</v>
      </c>
      <c r="I112" s="211"/>
      <c r="J112" s="211"/>
      <c r="K112" s="211"/>
      <c r="L112" s="211"/>
      <c r="M112" s="211"/>
      <c r="N112" s="211"/>
      <c r="O112" s="211"/>
      <c r="P112" s="211"/>
      <c r="Q112" s="211"/>
      <c r="R112" s="211"/>
      <c r="S112" s="211"/>
      <c r="T112" s="211"/>
      <c r="U112" s="211"/>
      <c r="V112" s="211"/>
      <c r="W112" s="211"/>
      <c r="X112" s="211"/>
      <c r="Y112" s="211"/>
      <c r="Z112" s="71"/>
    </row>
    <row r="113" spans="1:27" ht="20.100000000000001" customHeight="1" x14ac:dyDescent="0.15">
      <c r="A113" s="53"/>
      <c r="B113" s="53"/>
      <c r="C113" s="72"/>
      <c r="D113" s="73"/>
      <c r="E113" s="68"/>
      <c r="F113" s="68"/>
      <c r="G113" s="68"/>
      <c r="H113" s="68"/>
      <c r="I113" s="78" t="s">
        <v>121</v>
      </c>
      <c r="J113" s="165" t="s">
        <v>23</v>
      </c>
      <c r="K113" s="165"/>
      <c r="L113" s="165"/>
      <c r="M113" s="165"/>
      <c r="N113" s="165"/>
      <c r="O113" s="165"/>
      <c r="P113" s="165"/>
      <c r="Q113" s="165"/>
      <c r="R113" s="165"/>
      <c r="S113" s="165"/>
      <c r="T113" s="165"/>
      <c r="U113" s="165"/>
      <c r="V113" s="165"/>
      <c r="W113" s="165"/>
      <c r="X113" s="165"/>
      <c r="Y113" s="165"/>
      <c r="Z113" s="71"/>
    </row>
    <row r="114" spans="1:27" ht="20.100000000000001" customHeight="1" x14ac:dyDescent="0.15">
      <c r="A114" s="53">
        <f>IF(ISBLANK($I114), 1001, 0)</f>
        <v>1001</v>
      </c>
      <c r="B114" s="53"/>
      <c r="C114" s="72"/>
      <c r="D114" s="73">
        <v>2</v>
      </c>
      <c r="E114" s="1" t="s">
        <v>15</v>
      </c>
      <c r="I114" s="211"/>
      <c r="J114" s="211"/>
      <c r="K114" s="211"/>
      <c r="L114" s="211"/>
      <c r="M114" s="211"/>
      <c r="N114" s="211"/>
      <c r="O114" s="211"/>
      <c r="P114" s="211"/>
      <c r="Q114" s="211"/>
      <c r="R114" s="211"/>
      <c r="S114" s="211"/>
      <c r="T114" s="211"/>
      <c r="U114" s="211"/>
      <c r="V114" s="211"/>
      <c r="W114" s="211"/>
      <c r="X114" s="211"/>
      <c r="Y114" s="211"/>
      <c r="Z114" s="71"/>
    </row>
    <row r="115" spans="1:27" ht="20.100000000000001" customHeight="1" x14ac:dyDescent="0.15">
      <c r="A115" s="53"/>
      <c r="B115" s="53"/>
      <c r="C115" s="72"/>
      <c r="D115" s="73"/>
      <c r="E115" s="68"/>
      <c r="F115" s="68"/>
      <c r="G115" s="68"/>
      <c r="H115" s="68"/>
      <c r="I115" s="78" t="s">
        <v>120</v>
      </c>
      <c r="J115" s="165" t="s">
        <v>10</v>
      </c>
      <c r="K115" s="165"/>
      <c r="L115" s="165"/>
      <c r="M115" s="165"/>
      <c r="N115" s="165"/>
      <c r="O115" s="165"/>
      <c r="P115" s="165"/>
      <c r="Q115" s="165"/>
      <c r="R115" s="165"/>
      <c r="S115" s="165"/>
      <c r="T115" s="165"/>
      <c r="U115" s="165"/>
      <c r="V115" s="165"/>
      <c r="W115" s="165"/>
      <c r="X115" s="165"/>
      <c r="Y115" s="165"/>
      <c r="Z115" s="71"/>
    </row>
    <row r="116" spans="1:27" ht="20.100000000000001" customHeight="1" x14ac:dyDescent="0.15">
      <c r="A116" s="53">
        <f>IF(ISBLANK($I116), 1001, 0)</f>
        <v>1001</v>
      </c>
      <c r="B116" s="53"/>
      <c r="C116" s="72"/>
      <c r="D116" s="73">
        <v>3</v>
      </c>
      <c r="E116" s="1" t="s">
        <v>16</v>
      </c>
      <c r="I116" s="211"/>
      <c r="J116" s="211"/>
      <c r="K116" s="211"/>
      <c r="L116" s="211"/>
      <c r="M116" s="211"/>
      <c r="N116" s="211"/>
      <c r="O116" s="211"/>
      <c r="P116" s="211"/>
      <c r="Q116" s="211"/>
      <c r="R116" s="211"/>
      <c r="S116" s="211"/>
      <c r="T116" s="211"/>
      <c r="U116" s="211"/>
      <c r="V116" s="211"/>
      <c r="W116" s="211"/>
      <c r="X116" s="211"/>
      <c r="Y116" s="211"/>
      <c r="Z116" s="71"/>
    </row>
    <row r="117" spans="1:27" ht="20.100000000000001" customHeight="1" x14ac:dyDescent="0.15">
      <c r="A117" s="53"/>
      <c r="B117" s="53"/>
      <c r="C117" s="72"/>
      <c r="D117" s="73"/>
      <c r="E117" s="68"/>
      <c r="F117" s="68"/>
      <c r="G117" s="68"/>
      <c r="H117" s="68"/>
      <c r="I117" s="78" t="s">
        <v>120</v>
      </c>
      <c r="J117" s="165" t="s">
        <v>11</v>
      </c>
      <c r="K117" s="165"/>
      <c r="L117" s="165"/>
      <c r="M117" s="165"/>
      <c r="N117" s="165"/>
      <c r="O117" s="165"/>
      <c r="P117" s="165"/>
      <c r="Q117" s="165"/>
      <c r="R117" s="165"/>
      <c r="S117" s="165"/>
      <c r="T117" s="165"/>
      <c r="U117" s="165"/>
      <c r="V117" s="165"/>
      <c r="W117" s="165"/>
      <c r="X117" s="165"/>
      <c r="Y117" s="165"/>
      <c r="Z117" s="71"/>
    </row>
    <row r="118" spans="1:27" ht="20.100000000000001" customHeight="1" x14ac:dyDescent="0.15">
      <c r="A118" s="53">
        <f>IF(NOT(AND($I118&lt;&gt;"",ISNUMBER(VALUE(SUBSTITUTE($I118,"-",""))))), 1001, 0)</f>
        <v>1001</v>
      </c>
      <c r="B118" s="53"/>
      <c r="C118" s="72"/>
      <c r="D118" s="73">
        <v>4</v>
      </c>
      <c r="E118" s="1" t="s">
        <v>6</v>
      </c>
      <c r="I118" s="211"/>
      <c r="J118" s="211"/>
      <c r="K118" s="211"/>
      <c r="L118" s="211"/>
      <c r="M118" s="211"/>
      <c r="N118" s="110"/>
      <c r="O118" s="81"/>
      <c r="P118" s="81"/>
      <c r="Q118" s="81"/>
      <c r="R118" s="81"/>
      <c r="S118" s="81"/>
      <c r="T118" s="81"/>
      <c r="U118" s="81"/>
      <c r="V118" s="81"/>
      <c r="W118" s="81"/>
      <c r="X118" s="81"/>
      <c r="Y118" s="68"/>
      <c r="Z118" s="71"/>
    </row>
    <row r="119" spans="1:27" ht="20.100000000000001" customHeight="1" x14ac:dyDescent="0.15">
      <c r="A119" s="53"/>
      <c r="B119" s="53"/>
      <c r="C119" s="75"/>
      <c r="D119" s="68"/>
      <c r="E119" s="68"/>
      <c r="F119" s="68"/>
      <c r="G119" s="68"/>
      <c r="H119" s="68"/>
      <c r="I119" s="78" t="s">
        <v>120</v>
      </c>
      <c r="J119" s="165" t="s">
        <v>126</v>
      </c>
      <c r="K119" s="165"/>
      <c r="L119" s="165"/>
      <c r="M119" s="165"/>
      <c r="N119" s="165"/>
      <c r="O119" s="165"/>
      <c r="P119" s="165"/>
      <c r="Q119" s="165"/>
      <c r="R119" s="165"/>
      <c r="S119" s="165"/>
      <c r="T119" s="165"/>
      <c r="U119" s="165"/>
      <c r="V119" s="165"/>
      <c r="W119" s="165"/>
      <c r="X119" s="165"/>
      <c r="Y119" s="165"/>
      <c r="Z119" s="71"/>
    </row>
    <row r="120" spans="1:27" ht="20.100000000000001" customHeight="1" x14ac:dyDescent="0.15">
      <c r="A120" s="53">
        <f>IF(NOT(AND($I120&lt;&gt;"",ISNUMBER(VALUE(SUBSTITUTE($I120,"-",""))))), 1001, 0)</f>
        <v>1001</v>
      </c>
      <c r="B120" s="53"/>
      <c r="C120" s="72"/>
      <c r="D120" s="73">
        <v>5</v>
      </c>
      <c r="E120" s="1" t="s">
        <v>7</v>
      </c>
      <c r="I120" s="211"/>
      <c r="J120" s="211"/>
      <c r="K120" s="211"/>
      <c r="L120" s="211"/>
      <c r="M120" s="211"/>
      <c r="N120" s="68"/>
      <c r="O120" s="68"/>
      <c r="P120" s="68"/>
      <c r="Q120" s="68"/>
      <c r="R120" s="68"/>
      <c r="S120" s="68"/>
      <c r="T120" s="68"/>
      <c r="U120" s="68"/>
      <c r="V120" s="68"/>
      <c r="W120" s="68"/>
      <c r="X120" s="68"/>
      <c r="Y120" s="68"/>
      <c r="Z120" s="71"/>
    </row>
    <row r="121" spans="1:27" ht="20.100000000000001" customHeight="1" x14ac:dyDescent="0.15">
      <c r="A121" s="53"/>
      <c r="B121" s="53"/>
      <c r="C121" s="75"/>
      <c r="D121" s="68"/>
      <c r="E121" s="68"/>
      <c r="F121" s="68"/>
      <c r="G121" s="68"/>
      <c r="H121" s="68"/>
      <c r="I121" s="78" t="s">
        <v>120</v>
      </c>
      <c r="J121" s="165" t="s">
        <v>126</v>
      </c>
      <c r="K121" s="165"/>
      <c r="L121" s="165"/>
      <c r="M121" s="165"/>
      <c r="N121" s="165"/>
      <c r="O121" s="165"/>
      <c r="P121" s="165"/>
      <c r="Q121" s="165"/>
      <c r="R121" s="165"/>
      <c r="S121" s="165"/>
      <c r="T121" s="165"/>
      <c r="U121" s="165"/>
      <c r="V121" s="165"/>
      <c r="W121" s="165"/>
      <c r="X121" s="165"/>
      <c r="Y121" s="165"/>
      <c r="Z121" s="71"/>
    </row>
    <row r="122" spans="1:27" ht="20.100000000000001" customHeight="1" x14ac:dyDescent="0.15">
      <c r="A122" s="53"/>
      <c r="B122" s="53"/>
      <c r="C122" s="72"/>
      <c r="D122" s="73">
        <v>6</v>
      </c>
      <c r="E122" s="1" t="s">
        <v>9</v>
      </c>
      <c r="I122" s="218"/>
      <c r="J122" s="211"/>
      <c r="K122" s="211"/>
      <c r="L122" s="211"/>
      <c r="M122" s="211"/>
      <c r="N122" s="211"/>
      <c r="O122" s="211"/>
      <c r="P122" s="211"/>
      <c r="Q122" s="211"/>
      <c r="R122" s="211"/>
      <c r="S122" s="211"/>
      <c r="T122" s="211"/>
      <c r="U122" s="211"/>
      <c r="V122" s="211"/>
      <c r="W122" s="211"/>
      <c r="X122" s="211"/>
      <c r="Y122" s="211"/>
      <c r="Z122" s="71"/>
    </row>
    <row r="123" spans="1:27" ht="20.100000000000001" customHeight="1" x14ac:dyDescent="0.15">
      <c r="A123" s="53"/>
      <c r="B123" s="53"/>
      <c r="C123" s="75"/>
      <c r="D123" s="68"/>
      <c r="E123" s="68"/>
      <c r="F123" s="68"/>
      <c r="G123" s="68"/>
      <c r="H123" s="68"/>
      <c r="I123" s="78" t="s">
        <v>120</v>
      </c>
      <c r="J123" s="165" t="s">
        <v>13</v>
      </c>
      <c r="K123" s="165"/>
      <c r="L123" s="165"/>
      <c r="M123" s="165"/>
      <c r="N123" s="165"/>
      <c r="O123" s="165"/>
      <c r="P123" s="165"/>
      <c r="Q123" s="165"/>
      <c r="R123" s="165"/>
      <c r="S123" s="165"/>
      <c r="T123" s="165"/>
      <c r="U123" s="165"/>
      <c r="V123" s="165"/>
      <c r="W123" s="165"/>
      <c r="X123" s="165"/>
      <c r="Y123" s="165"/>
      <c r="Z123" s="71"/>
    </row>
    <row r="124" spans="1:27" ht="20.100000000000001" customHeight="1" x14ac:dyDescent="0.15">
      <c r="A124" s="53"/>
      <c r="B124" s="53"/>
      <c r="C124" s="86"/>
      <c r="D124" s="87"/>
      <c r="E124" s="87"/>
      <c r="F124" s="87"/>
      <c r="G124" s="87"/>
      <c r="H124" s="87"/>
      <c r="I124" s="106"/>
      <c r="J124" s="88"/>
      <c r="K124" s="88"/>
      <c r="L124" s="88"/>
      <c r="M124" s="88"/>
      <c r="N124" s="88"/>
      <c r="O124" s="88"/>
      <c r="P124" s="88"/>
      <c r="Q124" s="88"/>
      <c r="R124" s="88"/>
      <c r="S124" s="88"/>
      <c r="T124" s="88"/>
      <c r="U124" s="88"/>
      <c r="V124" s="88"/>
      <c r="W124" s="88"/>
      <c r="X124" s="88"/>
      <c r="Y124" s="88"/>
      <c r="Z124" s="89"/>
    </row>
    <row r="125" spans="1:27" ht="20.100000000000001" customHeight="1" x14ac:dyDescent="0.15">
      <c r="A125" s="111"/>
      <c r="B125" s="53"/>
      <c r="C125" s="68"/>
      <c r="D125" s="68"/>
      <c r="E125" s="68"/>
      <c r="F125" s="68"/>
      <c r="G125" s="68"/>
      <c r="H125" s="68"/>
      <c r="I125" s="84"/>
      <c r="J125" s="84"/>
      <c r="K125" s="84"/>
      <c r="L125" s="84"/>
      <c r="M125" s="84"/>
      <c r="N125" s="84"/>
      <c r="O125" s="84"/>
      <c r="P125" s="84"/>
      <c r="Q125" s="84"/>
      <c r="R125" s="84"/>
      <c r="S125" s="84"/>
      <c r="T125" s="84"/>
      <c r="U125" s="84"/>
      <c r="V125" s="84"/>
      <c r="W125" s="84"/>
      <c r="X125" s="84"/>
      <c r="Y125" s="84"/>
      <c r="Z125" s="84"/>
      <c r="AA125" s="84"/>
    </row>
    <row r="126" spans="1:27" ht="15.75" hidden="1" customHeight="1" x14ac:dyDescent="0.15">
      <c r="A126" s="111"/>
      <c r="B126" s="53"/>
      <c r="C126" s="68"/>
      <c r="D126" s="68"/>
      <c r="E126" s="68"/>
      <c r="F126" s="68"/>
      <c r="G126" s="68"/>
      <c r="H126" s="68"/>
      <c r="I126" s="84"/>
      <c r="J126" s="84"/>
      <c r="K126" s="84"/>
      <c r="L126" s="84"/>
      <c r="M126" s="84"/>
      <c r="N126" s="84"/>
      <c r="O126" s="84"/>
      <c r="P126" s="84"/>
      <c r="Q126" s="84"/>
      <c r="R126" s="84"/>
      <c r="S126" s="84"/>
      <c r="T126" s="84"/>
      <c r="U126" s="84"/>
      <c r="V126" s="84"/>
      <c r="W126" s="84"/>
      <c r="X126" s="84"/>
      <c r="Y126" s="84"/>
      <c r="Z126" s="84"/>
      <c r="AA126" s="84"/>
    </row>
    <row r="127" spans="1:27" ht="15.75" hidden="1" customHeight="1" x14ac:dyDescent="0.15">
      <c r="A127" s="111"/>
      <c r="B127" s="53"/>
      <c r="C127" s="68"/>
      <c r="D127" s="68"/>
      <c r="E127" s="68"/>
      <c r="F127" s="68"/>
      <c r="G127" s="68"/>
      <c r="H127" s="68"/>
      <c r="I127" s="84"/>
      <c r="J127" s="84"/>
      <c r="K127" s="84"/>
      <c r="L127" s="84"/>
      <c r="M127" s="84"/>
      <c r="N127" s="84"/>
      <c r="O127" s="84"/>
      <c r="P127" s="84"/>
      <c r="Q127" s="84"/>
      <c r="R127" s="84"/>
      <c r="S127" s="84"/>
      <c r="T127" s="84"/>
      <c r="U127" s="84"/>
      <c r="V127" s="84"/>
      <c r="W127" s="84"/>
      <c r="X127" s="84"/>
      <c r="Y127" s="84"/>
      <c r="Z127" s="84"/>
      <c r="AA127" s="84"/>
    </row>
    <row r="128" spans="1:27" ht="15.75" hidden="1" customHeight="1" x14ac:dyDescent="0.15">
      <c r="A128" s="111"/>
      <c r="B128" s="53"/>
      <c r="C128" s="68"/>
      <c r="D128" s="68"/>
      <c r="E128" s="68"/>
      <c r="F128" s="68"/>
      <c r="G128" s="68"/>
      <c r="H128" s="68"/>
      <c r="I128" s="84"/>
      <c r="J128" s="84"/>
      <c r="K128" s="84"/>
      <c r="L128" s="84"/>
      <c r="M128" s="84"/>
      <c r="N128" s="84"/>
      <c r="O128" s="84"/>
      <c r="P128" s="84"/>
      <c r="Q128" s="84"/>
      <c r="R128" s="84"/>
      <c r="S128" s="84"/>
      <c r="T128" s="84"/>
      <c r="U128" s="84"/>
      <c r="V128" s="84"/>
      <c r="W128" s="84"/>
      <c r="X128" s="84"/>
      <c r="Y128" s="84"/>
      <c r="Z128" s="84"/>
      <c r="AA128" s="84"/>
    </row>
    <row r="129" spans="1:27" ht="15.75" hidden="1" customHeight="1" x14ac:dyDescent="0.15">
      <c r="A129" s="111"/>
      <c r="B129" s="53"/>
      <c r="C129" s="68"/>
      <c r="D129" s="68"/>
      <c r="E129" s="68"/>
      <c r="F129" s="68"/>
      <c r="G129" s="68"/>
      <c r="H129" s="68"/>
      <c r="I129" s="84"/>
      <c r="J129" s="84"/>
      <c r="K129" s="84"/>
      <c r="L129" s="84"/>
      <c r="M129" s="84"/>
      <c r="N129" s="84"/>
      <c r="O129" s="84"/>
      <c r="P129" s="84"/>
      <c r="Q129" s="84"/>
      <c r="R129" s="84"/>
      <c r="S129" s="84"/>
      <c r="T129" s="84"/>
      <c r="U129" s="84"/>
      <c r="V129" s="84"/>
      <c r="W129" s="84"/>
      <c r="X129" s="84"/>
      <c r="Y129" s="84"/>
      <c r="Z129" s="84"/>
      <c r="AA129" s="84"/>
    </row>
    <row r="130" spans="1:27" ht="15.75" hidden="1" customHeight="1" x14ac:dyDescent="0.15">
      <c r="A130" s="111"/>
      <c r="B130" s="53"/>
      <c r="C130" s="68"/>
      <c r="D130" s="68"/>
      <c r="E130" s="68"/>
      <c r="F130" s="68"/>
      <c r="G130" s="68"/>
      <c r="H130" s="68"/>
      <c r="I130" s="84"/>
      <c r="J130" s="84"/>
      <c r="K130" s="84"/>
      <c r="L130" s="84"/>
      <c r="M130" s="84"/>
      <c r="N130" s="84"/>
      <c r="O130" s="84"/>
      <c r="P130" s="84"/>
      <c r="Q130" s="84"/>
      <c r="R130" s="84"/>
      <c r="S130" s="84"/>
      <c r="T130" s="84"/>
      <c r="U130" s="84"/>
      <c r="V130" s="84"/>
      <c r="W130" s="84"/>
      <c r="X130" s="84"/>
      <c r="Y130" s="84"/>
      <c r="Z130" s="84"/>
      <c r="AA130" s="84"/>
    </row>
    <row r="131" spans="1:27" ht="15.75" hidden="1" customHeight="1" x14ac:dyDescent="0.15">
      <c r="A131" s="111"/>
      <c r="B131" s="53"/>
      <c r="C131" s="68"/>
      <c r="D131" s="68"/>
      <c r="E131" s="68"/>
      <c r="F131" s="68"/>
      <c r="G131" s="68"/>
      <c r="H131" s="68"/>
      <c r="I131" s="84"/>
      <c r="J131" s="84"/>
      <c r="K131" s="84"/>
      <c r="L131" s="84"/>
      <c r="M131" s="84"/>
      <c r="N131" s="84"/>
      <c r="O131" s="84"/>
      <c r="P131" s="84"/>
      <c r="Q131" s="84"/>
      <c r="R131" s="84"/>
      <c r="S131" s="84"/>
      <c r="T131" s="84"/>
      <c r="U131" s="84"/>
      <c r="V131" s="84"/>
      <c r="W131" s="84"/>
      <c r="X131" s="84"/>
      <c r="Y131" s="84"/>
      <c r="Z131" s="84"/>
      <c r="AA131" s="84"/>
    </row>
    <row r="132" spans="1:27" ht="15.75" hidden="1" customHeight="1" x14ac:dyDescent="0.15">
      <c r="A132" s="111"/>
      <c r="B132" s="53"/>
      <c r="C132" s="68"/>
      <c r="D132" s="68"/>
      <c r="E132" s="68"/>
      <c r="F132" s="68"/>
      <c r="G132" s="68"/>
      <c r="H132" s="68"/>
      <c r="I132" s="84"/>
      <c r="J132" s="84"/>
      <c r="K132" s="84"/>
      <c r="L132" s="84"/>
      <c r="M132" s="84"/>
      <c r="N132" s="84"/>
      <c r="O132" s="84"/>
      <c r="P132" s="84"/>
      <c r="Q132" s="84"/>
      <c r="R132" s="84"/>
      <c r="S132" s="84"/>
      <c r="T132" s="84"/>
      <c r="U132" s="84"/>
      <c r="V132" s="84"/>
      <c r="W132" s="84"/>
      <c r="X132" s="84"/>
      <c r="Y132" s="84"/>
      <c r="Z132" s="84"/>
      <c r="AA132" s="84"/>
    </row>
    <row r="133" spans="1:27" ht="15.75" hidden="1" customHeight="1" x14ac:dyDescent="0.15">
      <c r="A133" s="111"/>
      <c r="B133" s="53"/>
      <c r="C133" s="68"/>
      <c r="D133" s="68"/>
      <c r="E133" s="68"/>
      <c r="F133" s="68"/>
      <c r="G133" s="68"/>
      <c r="H133" s="68"/>
      <c r="I133" s="84"/>
      <c r="J133" s="84"/>
      <c r="K133" s="84"/>
      <c r="L133" s="84"/>
      <c r="M133" s="84"/>
      <c r="N133" s="84"/>
      <c r="O133" s="84"/>
      <c r="P133" s="84"/>
      <c r="Q133" s="84"/>
      <c r="R133" s="84"/>
      <c r="S133" s="84"/>
      <c r="T133" s="84"/>
      <c r="U133" s="84"/>
      <c r="V133" s="84"/>
      <c r="W133" s="84"/>
      <c r="X133" s="84"/>
      <c r="Y133" s="84"/>
      <c r="Z133" s="84"/>
      <c r="AA133" s="84"/>
    </row>
    <row r="134" spans="1:27" ht="15.75" hidden="1" customHeight="1" x14ac:dyDescent="0.15">
      <c r="A134" s="111"/>
      <c r="B134" s="53"/>
      <c r="C134" s="68"/>
      <c r="D134" s="68"/>
      <c r="E134" s="68"/>
      <c r="F134" s="68"/>
      <c r="G134" s="68"/>
      <c r="H134" s="68"/>
      <c r="I134" s="84"/>
      <c r="J134" s="84"/>
      <c r="K134" s="84"/>
      <c r="L134" s="84"/>
      <c r="M134" s="84"/>
      <c r="N134" s="84"/>
      <c r="O134" s="84"/>
      <c r="P134" s="84"/>
      <c r="Q134" s="84"/>
      <c r="R134" s="84"/>
      <c r="S134" s="84"/>
      <c r="T134" s="84"/>
      <c r="U134" s="84"/>
      <c r="V134" s="84"/>
      <c r="W134" s="84"/>
      <c r="X134" s="84"/>
      <c r="Y134" s="84"/>
      <c r="Z134" s="84"/>
      <c r="AA134" s="84"/>
    </row>
    <row r="135" spans="1:27" ht="15.75" hidden="1" customHeight="1" x14ac:dyDescent="0.15">
      <c r="A135" s="111"/>
      <c r="B135" s="53"/>
      <c r="C135" s="68"/>
      <c r="D135" s="68"/>
      <c r="E135" s="68"/>
      <c r="F135" s="68"/>
      <c r="G135" s="68"/>
      <c r="H135" s="68"/>
      <c r="I135" s="84"/>
      <c r="J135" s="84"/>
      <c r="K135" s="84"/>
      <c r="L135" s="84"/>
      <c r="M135" s="84"/>
      <c r="N135" s="84"/>
      <c r="O135" s="84"/>
      <c r="P135" s="84"/>
      <c r="Q135" s="84"/>
      <c r="R135" s="84"/>
      <c r="S135" s="84"/>
      <c r="T135" s="84"/>
      <c r="U135" s="84"/>
      <c r="V135" s="84"/>
      <c r="W135" s="84"/>
      <c r="X135" s="84"/>
      <c r="Y135" s="84"/>
      <c r="Z135" s="84"/>
      <c r="AA135" s="84"/>
    </row>
    <row r="136" spans="1:27" ht="15.75" hidden="1" customHeight="1" x14ac:dyDescent="0.15">
      <c r="A136" s="111"/>
      <c r="B136" s="53"/>
      <c r="C136" s="68"/>
      <c r="D136" s="68"/>
      <c r="E136" s="68"/>
      <c r="F136" s="68"/>
      <c r="G136" s="68"/>
      <c r="H136" s="68"/>
      <c r="I136" s="84"/>
      <c r="J136" s="84"/>
      <c r="K136" s="84"/>
      <c r="L136" s="84"/>
      <c r="M136" s="84"/>
      <c r="N136" s="84"/>
      <c r="O136" s="84"/>
      <c r="P136" s="84"/>
      <c r="Q136" s="84"/>
      <c r="R136" s="84"/>
      <c r="S136" s="84"/>
      <c r="T136" s="84"/>
      <c r="U136" s="84"/>
      <c r="V136" s="84"/>
      <c r="W136" s="84"/>
      <c r="X136" s="84"/>
      <c r="Y136" s="84"/>
      <c r="Z136" s="84"/>
      <c r="AA136" s="84"/>
    </row>
    <row r="137" spans="1:27" ht="15.75" hidden="1" customHeight="1" x14ac:dyDescent="0.15">
      <c r="A137" s="111"/>
      <c r="B137" s="53"/>
      <c r="C137" s="68"/>
      <c r="D137" s="68"/>
      <c r="E137" s="68"/>
      <c r="F137" s="68"/>
      <c r="G137" s="68"/>
      <c r="H137" s="68"/>
      <c r="I137" s="84"/>
      <c r="J137" s="84"/>
      <c r="K137" s="84"/>
      <c r="L137" s="84"/>
      <c r="M137" s="84"/>
      <c r="N137" s="84"/>
      <c r="O137" s="84"/>
      <c r="P137" s="84"/>
      <c r="Q137" s="84"/>
      <c r="R137" s="84"/>
      <c r="S137" s="84"/>
      <c r="T137" s="84"/>
      <c r="U137" s="84"/>
      <c r="V137" s="84"/>
      <c r="W137" s="84"/>
      <c r="X137" s="84"/>
      <c r="Y137" s="84"/>
      <c r="Z137" s="84"/>
      <c r="AA137" s="84"/>
    </row>
    <row r="138" spans="1:27" ht="15.75" hidden="1" customHeight="1" x14ac:dyDescent="0.15">
      <c r="A138" s="111"/>
      <c r="B138" s="53"/>
      <c r="C138" s="68"/>
      <c r="D138" s="68"/>
      <c r="E138" s="68"/>
      <c r="F138" s="68"/>
      <c r="G138" s="68"/>
      <c r="H138" s="68"/>
      <c r="I138" s="84"/>
      <c r="J138" s="84"/>
      <c r="K138" s="84"/>
      <c r="L138" s="84"/>
      <c r="M138" s="84"/>
      <c r="N138" s="84"/>
      <c r="O138" s="84"/>
      <c r="P138" s="84"/>
      <c r="Q138" s="84"/>
      <c r="R138" s="84"/>
      <c r="S138" s="84"/>
      <c r="T138" s="84"/>
      <c r="U138" s="84"/>
      <c r="V138" s="84"/>
      <c r="W138" s="84"/>
      <c r="X138" s="84"/>
      <c r="Y138" s="84"/>
      <c r="Z138" s="84"/>
      <c r="AA138" s="84"/>
    </row>
    <row r="139" spans="1:27" ht="15.75" hidden="1" customHeight="1" x14ac:dyDescent="0.15">
      <c r="A139" s="111"/>
      <c r="B139" s="53"/>
      <c r="C139" s="68"/>
      <c r="D139" s="68"/>
      <c r="E139" s="68"/>
      <c r="F139" s="68"/>
      <c r="G139" s="68"/>
      <c r="H139" s="68"/>
      <c r="I139" s="84"/>
      <c r="J139" s="84"/>
      <c r="K139" s="84"/>
      <c r="L139" s="84"/>
      <c r="M139" s="84"/>
      <c r="N139" s="84"/>
      <c r="O139" s="84"/>
      <c r="P139" s="84"/>
      <c r="Q139" s="84"/>
      <c r="R139" s="84"/>
      <c r="S139" s="84"/>
      <c r="T139" s="84"/>
      <c r="U139" s="84"/>
      <c r="V139" s="84"/>
      <c r="W139" s="84"/>
      <c r="X139" s="84"/>
      <c r="Y139" s="84"/>
      <c r="Z139" s="84"/>
      <c r="AA139" s="84"/>
    </row>
    <row r="140" spans="1:27" ht="15.75" hidden="1" customHeight="1" x14ac:dyDescent="0.15">
      <c r="A140" s="111"/>
      <c r="B140" s="53"/>
      <c r="C140" s="68"/>
      <c r="D140" s="68"/>
      <c r="E140" s="68"/>
      <c r="F140" s="68"/>
      <c r="G140" s="68"/>
      <c r="H140" s="68"/>
      <c r="I140" s="84"/>
      <c r="J140" s="84"/>
      <c r="K140" s="84"/>
      <c r="L140" s="84"/>
      <c r="M140" s="84"/>
      <c r="N140" s="84"/>
      <c r="O140" s="84"/>
      <c r="P140" s="84"/>
      <c r="Q140" s="84"/>
      <c r="R140" s="84"/>
      <c r="S140" s="84"/>
      <c r="T140" s="84"/>
      <c r="U140" s="84"/>
      <c r="V140" s="84"/>
      <c r="W140" s="84"/>
      <c r="X140" s="84"/>
      <c r="Y140" s="84"/>
      <c r="Z140" s="84"/>
      <c r="AA140" s="84"/>
    </row>
    <row r="141" spans="1:27" ht="15.75" hidden="1" customHeight="1" x14ac:dyDescent="0.15">
      <c r="A141" s="111"/>
      <c r="B141" s="53"/>
      <c r="C141" s="68"/>
      <c r="D141" s="68"/>
      <c r="E141" s="68"/>
      <c r="F141" s="68"/>
      <c r="G141" s="68"/>
      <c r="H141" s="68"/>
      <c r="I141" s="84"/>
      <c r="J141" s="84"/>
      <c r="K141" s="84"/>
      <c r="L141" s="84"/>
      <c r="M141" s="84"/>
      <c r="N141" s="84"/>
      <c r="O141" s="84"/>
      <c r="P141" s="84"/>
      <c r="Q141" s="84"/>
      <c r="R141" s="84"/>
      <c r="S141" s="84"/>
      <c r="T141" s="84"/>
      <c r="U141" s="84"/>
      <c r="V141" s="84"/>
      <c r="W141" s="84"/>
      <c r="X141" s="84"/>
      <c r="Y141" s="84"/>
      <c r="Z141" s="84"/>
      <c r="AA141" s="84"/>
    </row>
    <row r="142" spans="1:27" ht="15.75" hidden="1" customHeight="1" x14ac:dyDescent="0.15">
      <c r="A142" s="111"/>
      <c r="B142" s="53"/>
      <c r="C142" s="68"/>
      <c r="D142" s="68"/>
      <c r="E142" s="68"/>
      <c r="F142" s="68"/>
      <c r="G142" s="68"/>
      <c r="H142" s="68"/>
      <c r="I142" s="84"/>
      <c r="J142" s="84"/>
      <c r="K142" s="84"/>
      <c r="L142" s="84"/>
      <c r="M142" s="84"/>
      <c r="N142" s="84"/>
      <c r="O142" s="84"/>
      <c r="P142" s="84"/>
      <c r="Q142" s="84"/>
      <c r="R142" s="84"/>
      <c r="S142" s="84"/>
      <c r="T142" s="84"/>
      <c r="U142" s="84"/>
      <c r="V142" s="84"/>
      <c r="W142" s="84"/>
      <c r="X142" s="84"/>
      <c r="Y142" s="84"/>
      <c r="Z142" s="84"/>
      <c r="AA142" s="84"/>
    </row>
    <row r="143" spans="1:27" ht="15.75" hidden="1" customHeight="1" x14ac:dyDescent="0.15">
      <c r="A143" s="111"/>
      <c r="B143" s="53"/>
      <c r="C143" s="68"/>
      <c r="D143" s="68"/>
      <c r="E143" s="68"/>
      <c r="F143" s="68"/>
      <c r="G143" s="68"/>
      <c r="H143" s="68"/>
      <c r="I143" s="84"/>
      <c r="J143" s="84"/>
      <c r="K143" s="84"/>
      <c r="L143" s="84"/>
      <c r="M143" s="84"/>
      <c r="N143" s="84"/>
      <c r="O143" s="84"/>
      <c r="P143" s="84"/>
      <c r="Q143" s="84"/>
      <c r="R143" s="84"/>
      <c r="S143" s="84"/>
      <c r="T143" s="84"/>
      <c r="U143" s="84"/>
      <c r="V143" s="84"/>
      <c r="W143" s="84"/>
      <c r="X143" s="84"/>
      <c r="Y143" s="84"/>
      <c r="Z143" s="84"/>
      <c r="AA143" s="84"/>
    </row>
    <row r="144" spans="1:27" ht="15.75" hidden="1" customHeight="1" x14ac:dyDescent="0.15">
      <c r="A144" s="111"/>
      <c r="B144" s="53"/>
      <c r="C144" s="68"/>
      <c r="D144" s="68"/>
      <c r="E144" s="68"/>
      <c r="F144" s="68"/>
      <c r="G144" s="68"/>
      <c r="H144" s="68"/>
      <c r="I144" s="84"/>
      <c r="J144" s="84"/>
      <c r="K144" s="84"/>
      <c r="L144" s="84"/>
      <c r="M144" s="84"/>
      <c r="N144" s="84"/>
      <c r="O144" s="84"/>
      <c r="P144" s="84"/>
      <c r="Q144" s="84"/>
      <c r="R144" s="84"/>
      <c r="S144" s="84"/>
      <c r="T144" s="84"/>
      <c r="U144" s="84"/>
      <c r="V144" s="84"/>
      <c r="W144" s="84"/>
      <c r="X144" s="84"/>
      <c r="Y144" s="84"/>
      <c r="Z144" s="84"/>
      <c r="AA144" s="84"/>
    </row>
    <row r="145" spans="1:27" ht="20.100000000000001" customHeight="1" x14ac:dyDescent="0.15">
      <c r="A145" s="111"/>
      <c r="B145" s="53"/>
      <c r="C145" s="68"/>
      <c r="D145" s="68"/>
      <c r="E145" s="68"/>
      <c r="F145" s="68"/>
      <c r="G145" s="68"/>
      <c r="H145" s="68"/>
      <c r="I145" s="84"/>
      <c r="J145" s="84"/>
      <c r="K145" s="84"/>
      <c r="L145" s="84"/>
      <c r="M145" s="84"/>
      <c r="N145" s="84"/>
      <c r="O145" s="84"/>
      <c r="P145" s="84"/>
      <c r="Q145" s="84"/>
      <c r="R145" s="84"/>
      <c r="S145" s="84"/>
      <c r="T145" s="84"/>
      <c r="U145" s="84"/>
      <c r="V145" s="84"/>
      <c r="W145" s="84"/>
      <c r="X145" s="84"/>
      <c r="Y145" s="84"/>
      <c r="Z145" s="84"/>
      <c r="AA145" s="84"/>
    </row>
    <row r="146" spans="1:27" ht="20.100000000000001" customHeight="1" x14ac:dyDescent="0.15">
      <c r="A146" s="53"/>
      <c r="B146" s="53"/>
      <c r="C146" s="213" t="s">
        <v>30</v>
      </c>
      <c r="D146" s="214"/>
      <c r="E146" s="214"/>
      <c r="F146" s="214"/>
      <c r="G146" s="214"/>
      <c r="H146" s="215"/>
      <c r="I146" s="91"/>
    </row>
    <row r="147" spans="1:27" ht="20.100000000000001" customHeight="1" x14ac:dyDescent="0.15">
      <c r="A147" s="53"/>
      <c r="B147" s="53"/>
      <c r="C147" s="66"/>
      <c r="D147" s="67"/>
      <c r="E147" s="67"/>
      <c r="F147" s="67"/>
      <c r="G147" s="67"/>
      <c r="H147" s="67"/>
      <c r="I147" s="109"/>
      <c r="J147" s="69"/>
      <c r="K147" s="69"/>
      <c r="L147" s="69"/>
      <c r="M147" s="69"/>
      <c r="N147" s="69"/>
      <c r="O147" s="69"/>
      <c r="P147" s="69"/>
      <c r="Q147" s="69"/>
      <c r="R147" s="69"/>
      <c r="S147" s="69"/>
      <c r="T147" s="69"/>
      <c r="U147" s="69"/>
      <c r="V147" s="69"/>
      <c r="W147" s="69"/>
      <c r="X147" s="69"/>
      <c r="Y147" s="69"/>
      <c r="Z147" s="70"/>
    </row>
    <row r="148" spans="1:27" ht="20.100000000000001" customHeight="1" x14ac:dyDescent="0.15">
      <c r="A148" s="53"/>
      <c r="B148" s="53"/>
      <c r="C148" s="66"/>
      <c r="D148" s="112" t="s">
        <v>104</v>
      </c>
      <c r="E148" s="96"/>
      <c r="F148" s="96"/>
      <c r="G148" s="96"/>
      <c r="H148" s="96"/>
      <c r="I148" s="96"/>
      <c r="J148" s="96"/>
      <c r="K148" s="96"/>
      <c r="L148" s="96"/>
      <c r="M148" s="96"/>
      <c r="N148" s="96"/>
      <c r="O148" s="96"/>
      <c r="P148" s="96"/>
      <c r="Q148" s="96"/>
      <c r="R148" s="96"/>
      <c r="S148" s="96"/>
      <c r="T148" s="96"/>
      <c r="U148" s="96"/>
      <c r="V148" s="96"/>
      <c r="W148" s="96"/>
      <c r="X148" s="96"/>
      <c r="Y148" s="96"/>
      <c r="Z148" s="71"/>
    </row>
    <row r="149" spans="1:27" ht="20.100000000000001" customHeight="1" x14ac:dyDescent="0.15">
      <c r="A149" s="53">
        <f>IF(AND(I149&lt;&gt;"しない", I149&lt;&gt;"する"), 1001, 0)</f>
        <v>1001</v>
      </c>
      <c r="B149" s="53"/>
      <c r="C149" s="72"/>
      <c r="D149" s="73">
        <v>1</v>
      </c>
      <c r="E149" s="68" t="s">
        <v>105</v>
      </c>
      <c r="F149" s="68"/>
      <c r="G149" s="68"/>
      <c r="H149" s="68"/>
      <c r="I149" s="211"/>
      <c r="J149" s="225"/>
      <c r="K149" s="225"/>
      <c r="L149" s="225"/>
      <c r="M149" s="225"/>
      <c r="N149" s="68"/>
      <c r="O149" s="68"/>
      <c r="P149" s="68"/>
      <c r="Q149" s="68"/>
      <c r="R149" s="68"/>
      <c r="S149" s="68"/>
      <c r="T149" s="68"/>
      <c r="U149" s="68"/>
      <c r="V149" s="68"/>
      <c r="W149" s="68"/>
      <c r="X149" s="68"/>
      <c r="Y149" s="68"/>
      <c r="Z149" s="71"/>
    </row>
    <row r="150" spans="1:27" ht="20.100000000000001" customHeight="1" x14ac:dyDescent="0.15">
      <c r="A150" s="53"/>
      <c r="B150" s="53"/>
      <c r="C150" s="75"/>
      <c r="D150" s="68"/>
      <c r="E150" s="68"/>
      <c r="F150" s="68"/>
      <c r="G150" s="68"/>
      <c r="H150" s="68"/>
      <c r="I150" s="78" t="s">
        <v>120</v>
      </c>
      <c r="J150" s="165" t="s">
        <v>103</v>
      </c>
      <c r="K150" s="165"/>
      <c r="L150" s="165"/>
      <c r="M150" s="165"/>
      <c r="N150" s="165"/>
      <c r="O150" s="165"/>
      <c r="P150" s="165"/>
      <c r="Q150" s="165"/>
      <c r="R150" s="165"/>
      <c r="S150" s="165"/>
      <c r="T150" s="165"/>
      <c r="U150" s="165"/>
      <c r="V150" s="165"/>
      <c r="W150" s="165"/>
      <c r="X150" s="165"/>
      <c r="Y150" s="165"/>
      <c r="Z150" s="71"/>
    </row>
    <row r="151" spans="1:27" ht="20.100000000000001" customHeight="1" x14ac:dyDescent="0.15">
      <c r="A151" s="53">
        <f>IF(AND($I149="する",ISBLANK($I151)), 1001, 0)</f>
        <v>0</v>
      </c>
      <c r="B151" s="53"/>
      <c r="C151" s="72"/>
      <c r="D151" s="73">
        <v>2</v>
      </c>
      <c r="E151" s="1" t="s">
        <v>0</v>
      </c>
      <c r="I151" s="226"/>
      <c r="J151" s="227"/>
      <c r="K151" s="227"/>
      <c r="L151" s="227"/>
      <c r="M151" s="227"/>
      <c r="N151" s="68"/>
      <c r="O151" s="68"/>
      <c r="P151" s="68"/>
      <c r="Q151" s="68"/>
      <c r="R151" s="68"/>
      <c r="S151" s="68"/>
      <c r="T151" s="68"/>
      <c r="U151" s="68"/>
      <c r="V151" s="68"/>
      <c r="W151" s="68"/>
      <c r="X151" s="68"/>
      <c r="Y151" s="68"/>
      <c r="Z151" s="71"/>
    </row>
    <row r="152" spans="1:27" ht="20.100000000000001" customHeight="1" x14ac:dyDescent="0.15">
      <c r="A152" s="53"/>
      <c r="B152" s="53"/>
      <c r="C152" s="72"/>
      <c r="D152" s="73"/>
      <c r="E152" s="68"/>
      <c r="F152" s="68"/>
      <c r="G152" s="68"/>
      <c r="H152" s="68"/>
      <c r="I152" s="78" t="s">
        <v>120</v>
      </c>
      <c r="J152" s="165" t="s">
        <v>123</v>
      </c>
      <c r="K152" s="165"/>
      <c r="L152" s="165"/>
      <c r="M152" s="165"/>
      <c r="N152" s="165"/>
      <c r="O152" s="165"/>
      <c r="P152" s="165"/>
      <c r="Q152" s="165"/>
      <c r="R152" s="165"/>
      <c r="S152" s="165"/>
      <c r="T152" s="165"/>
      <c r="U152" s="165"/>
      <c r="V152" s="165"/>
      <c r="W152" s="165"/>
      <c r="X152" s="165"/>
      <c r="Y152" s="165"/>
      <c r="Z152" s="71"/>
    </row>
    <row r="153" spans="1:27" ht="20.100000000000001" customHeight="1" x14ac:dyDescent="0.15">
      <c r="A153" s="53">
        <f>IF(AND($I149="する",ISBLANK($I153)), 1001, 0)</f>
        <v>0</v>
      </c>
      <c r="B153" s="53"/>
      <c r="C153" s="72"/>
      <c r="D153" s="73">
        <v>3</v>
      </c>
      <c r="E153" s="1" t="s">
        <v>1</v>
      </c>
      <c r="I153" s="228"/>
      <c r="J153" s="228"/>
      <c r="K153" s="228"/>
      <c r="L153" s="228"/>
      <c r="M153" s="228"/>
      <c r="N153" s="228"/>
      <c r="O153" s="228"/>
      <c r="P153" s="228"/>
      <c r="Q153" s="228"/>
      <c r="R153" s="228"/>
      <c r="S153" s="228"/>
      <c r="T153" s="228"/>
      <c r="U153" s="228"/>
      <c r="V153" s="228"/>
      <c r="W153" s="228"/>
      <c r="X153" s="228"/>
      <c r="Y153" s="228"/>
      <c r="Z153" s="71"/>
    </row>
    <row r="154" spans="1:27" ht="20.100000000000001" customHeight="1" x14ac:dyDescent="0.15">
      <c r="A154" s="53"/>
      <c r="B154" s="53"/>
      <c r="C154" s="72"/>
      <c r="D154" s="73"/>
      <c r="E154" s="68"/>
      <c r="F154" s="68"/>
      <c r="G154" s="68"/>
      <c r="H154" s="68"/>
      <c r="I154" s="78" t="s">
        <v>122</v>
      </c>
      <c r="J154" s="165" t="s">
        <v>19</v>
      </c>
      <c r="K154" s="165"/>
      <c r="L154" s="165"/>
      <c r="M154" s="165"/>
      <c r="N154" s="165"/>
      <c r="O154" s="165"/>
      <c r="P154" s="165"/>
      <c r="Q154" s="165"/>
      <c r="R154" s="165"/>
      <c r="S154" s="165"/>
      <c r="T154" s="165"/>
      <c r="U154" s="165"/>
      <c r="V154" s="165"/>
      <c r="W154" s="165"/>
      <c r="X154" s="165"/>
      <c r="Y154" s="165"/>
      <c r="Z154" s="71"/>
    </row>
    <row r="155" spans="1:27" ht="20.100000000000001" customHeight="1" x14ac:dyDescent="0.15">
      <c r="A155" s="53"/>
      <c r="B155" s="53"/>
      <c r="C155" s="72"/>
      <c r="D155" s="73">
        <v>4</v>
      </c>
      <c r="E155" s="1" t="s">
        <v>24</v>
      </c>
      <c r="I155" s="211"/>
      <c r="J155" s="211"/>
      <c r="K155" s="211"/>
      <c r="L155" s="211"/>
      <c r="M155" s="211"/>
      <c r="N155" s="211"/>
      <c r="O155" s="211"/>
      <c r="P155" s="211"/>
      <c r="Q155" s="211"/>
      <c r="R155" s="211"/>
      <c r="S155" s="211"/>
      <c r="T155" s="211"/>
      <c r="U155" s="211"/>
      <c r="V155" s="211"/>
      <c r="W155" s="211"/>
      <c r="X155" s="211"/>
      <c r="Y155" s="211"/>
      <c r="Z155" s="71"/>
    </row>
    <row r="156" spans="1:27" ht="20.100000000000001" customHeight="1" x14ac:dyDescent="0.15">
      <c r="A156" s="53"/>
      <c r="B156" s="53"/>
      <c r="C156" s="72"/>
      <c r="D156" s="73"/>
      <c r="E156" s="68"/>
      <c r="F156" s="68"/>
      <c r="G156" s="68"/>
      <c r="H156" s="68"/>
      <c r="I156" s="78" t="s">
        <v>120</v>
      </c>
      <c r="J156" s="165" t="s">
        <v>10</v>
      </c>
      <c r="K156" s="165"/>
      <c r="L156" s="165"/>
      <c r="M156" s="165"/>
      <c r="N156" s="165"/>
      <c r="O156" s="165"/>
      <c r="P156" s="165"/>
      <c r="Q156" s="165"/>
      <c r="R156" s="165"/>
      <c r="S156" s="165"/>
      <c r="T156" s="165"/>
      <c r="U156" s="165"/>
      <c r="V156" s="165"/>
      <c r="W156" s="165"/>
      <c r="X156" s="165"/>
      <c r="Y156" s="165"/>
      <c r="Z156" s="71"/>
    </row>
    <row r="157" spans="1:27" ht="20.100000000000001" customHeight="1" x14ac:dyDescent="0.15">
      <c r="A157" s="53">
        <f>IF(AND($I149="する",ISBLANK($I157)), 1001, 0)</f>
        <v>0</v>
      </c>
      <c r="B157" s="53"/>
      <c r="C157" s="72"/>
      <c r="D157" s="73">
        <v>5</v>
      </c>
      <c r="E157" s="1" t="s">
        <v>25</v>
      </c>
      <c r="I157" s="211"/>
      <c r="J157" s="211"/>
      <c r="K157" s="211"/>
      <c r="L157" s="211"/>
      <c r="M157" s="211"/>
      <c r="N157" s="211"/>
      <c r="O157" s="211"/>
      <c r="P157" s="211"/>
      <c r="Q157" s="211"/>
      <c r="R157" s="211"/>
      <c r="S157" s="211"/>
      <c r="T157" s="211"/>
      <c r="U157" s="211"/>
      <c r="V157" s="211"/>
      <c r="W157" s="211"/>
      <c r="X157" s="211"/>
      <c r="Y157" s="211"/>
      <c r="Z157" s="71"/>
    </row>
    <row r="158" spans="1:27" ht="20.100000000000001" customHeight="1" x14ac:dyDescent="0.15">
      <c r="A158" s="53"/>
      <c r="B158" s="53"/>
      <c r="C158" s="75"/>
      <c r="D158" s="68"/>
      <c r="E158" s="68"/>
      <c r="F158" s="68"/>
      <c r="G158" s="68"/>
      <c r="H158" s="68"/>
      <c r="I158" s="78" t="s">
        <v>120</v>
      </c>
      <c r="J158" s="165" t="s">
        <v>11</v>
      </c>
      <c r="K158" s="165"/>
      <c r="L158" s="165"/>
      <c r="M158" s="165"/>
      <c r="N158" s="165"/>
      <c r="O158" s="165"/>
      <c r="P158" s="165"/>
      <c r="Q158" s="165"/>
      <c r="R158" s="165"/>
      <c r="S158" s="165"/>
      <c r="T158" s="165"/>
      <c r="U158" s="165"/>
      <c r="V158" s="165"/>
      <c r="W158" s="165"/>
      <c r="X158" s="165"/>
      <c r="Y158" s="165"/>
      <c r="Z158" s="71"/>
    </row>
    <row r="159" spans="1:27" ht="20.100000000000001" customHeight="1" x14ac:dyDescent="0.15">
      <c r="A159" s="53">
        <f>IF(AND($I149="する",NOT(AND(I159&lt;&gt;"",ISNUMBER(VALUE(SUBSTITUTE(I159,"-","")))))), 1001, 0)</f>
        <v>0</v>
      </c>
      <c r="B159" s="53"/>
      <c r="C159" s="72"/>
      <c r="D159" s="73">
        <v>6</v>
      </c>
      <c r="E159" s="1" t="s">
        <v>6</v>
      </c>
      <c r="I159" s="211"/>
      <c r="J159" s="211"/>
      <c r="K159" s="211"/>
      <c r="L159" s="211"/>
      <c r="M159" s="211"/>
      <c r="N159" s="68"/>
      <c r="O159" s="68"/>
      <c r="P159" s="68"/>
      <c r="Q159" s="68"/>
      <c r="R159" s="68"/>
      <c r="S159" s="68"/>
      <c r="T159" s="68"/>
      <c r="U159" s="68"/>
      <c r="V159" s="68"/>
      <c r="W159" s="68"/>
      <c r="X159" s="68"/>
      <c r="Y159" s="68"/>
      <c r="Z159" s="71"/>
    </row>
    <row r="160" spans="1:27" ht="20.100000000000001" customHeight="1" x14ac:dyDescent="0.15">
      <c r="A160" s="53"/>
      <c r="B160" s="53"/>
      <c r="C160" s="75"/>
      <c r="D160" s="68"/>
      <c r="E160" s="68"/>
      <c r="F160" s="68"/>
      <c r="G160" s="68"/>
      <c r="H160" s="68"/>
      <c r="I160" s="78" t="s">
        <v>120</v>
      </c>
      <c r="J160" s="165" t="s">
        <v>126</v>
      </c>
      <c r="K160" s="165"/>
      <c r="L160" s="165"/>
      <c r="M160" s="165"/>
      <c r="N160" s="165"/>
      <c r="O160" s="165"/>
      <c r="P160" s="165"/>
      <c r="Q160" s="165"/>
      <c r="R160" s="165"/>
      <c r="S160" s="165"/>
      <c r="T160" s="165"/>
      <c r="U160" s="165"/>
      <c r="V160" s="165"/>
      <c r="W160" s="165"/>
      <c r="X160" s="165"/>
      <c r="Y160" s="165"/>
      <c r="Z160" s="71"/>
    </row>
    <row r="161" spans="1:29" ht="20.100000000000001" customHeight="1" x14ac:dyDescent="0.15">
      <c r="A161" s="53">
        <f>IF(AND($I149="する",AND(I161&lt;&gt;"",NOT(ISNUMBER(VALUE(SUBSTITUTE(I161,"-","")))))), 1001, 0)</f>
        <v>0</v>
      </c>
      <c r="B161" s="53"/>
      <c r="C161" s="72"/>
      <c r="D161" s="73">
        <v>7</v>
      </c>
      <c r="E161" s="1" t="s">
        <v>7</v>
      </c>
      <c r="I161" s="211"/>
      <c r="J161" s="211"/>
      <c r="K161" s="211"/>
      <c r="L161" s="211"/>
      <c r="M161" s="211"/>
      <c r="N161" s="68"/>
      <c r="O161" s="68"/>
      <c r="P161" s="68"/>
      <c r="Q161" s="68"/>
      <c r="R161" s="68"/>
      <c r="S161" s="68"/>
      <c r="T161" s="68"/>
      <c r="U161" s="68"/>
      <c r="V161" s="68"/>
      <c r="W161" s="68"/>
      <c r="X161" s="68"/>
      <c r="Y161" s="68"/>
      <c r="Z161" s="71"/>
    </row>
    <row r="162" spans="1:29" ht="20.100000000000001" customHeight="1" x14ac:dyDescent="0.15">
      <c r="A162" s="53"/>
      <c r="B162" s="53"/>
      <c r="C162" s="75"/>
      <c r="D162" s="68"/>
      <c r="E162" s="68"/>
      <c r="F162" s="68"/>
      <c r="G162" s="68"/>
      <c r="H162" s="68"/>
      <c r="I162" s="78" t="s">
        <v>120</v>
      </c>
      <c r="J162" s="165" t="s">
        <v>31</v>
      </c>
      <c r="K162" s="165"/>
      <c r="L162" s="165"/>
      <c r="M162" s="165"/>
      <c r="N162" s="165"/>
      <c r="O162" s="165"/>
      <c r="P162" s="165"/>
      <c r="Q162" s="165"/>
      <c r="R162" s="165"/>
      <c r="S162" s="165"/>
      <c r="T162" s="165"/>
      <c r="U162" s="165"/>
      <c r="V162" s="165"/>
      <c r="W162" s="165"/>
      <c r="X162" s="165"/>
      <c r="Y162" s="165"/>
      <c r="Z162" s="71"/>
    </row>
    <row r="163" spans="1:29" ht="20.100000000000001" customHeight="1" x14ac:dyDescent="0.15">
      <c r="A163" s="53"/>
      <c r="B163" s="53"/>
      <c r="C163" s="86"/>
      <c r="D163" s="87"/>
      <c r="E163" s="87"/>
      <c r="F163" s="87"/>
      <c r="G163" s="87"/>
      <c r="H163" s="87"/>
      <c r="I163" s="106"/>
      <c r="J163" s="88"/>
      <c r="K163" s="88"/>
      <c r="L163" s="88"/>
      <c r="M163" s="88"/>
      <c r="N163" s="88"/>
      <c r="O163" s="88"/>
      <c r="P163" s="88"/>
      <c r="Q163" s="88"/>
      <c r="R163" s="88"/>
      <c r="S163" s="88"/>
      <c r="T163" s="88"/>
      <c r="U163" s="88"/>
      <c r="V163" s="88"/>
      <c r="W163" s="88"/>
      <c r="X163" s="88"/>
      <c r="Y163" s="88"/>
      <c r="Z163" s="89"/>
    </row>
    <row r="164" spans="1:29" ht="20.100000000000001" customHeight="1" x14ac:dyDescent="0.15">
      <c r="A164" s="53"/>
      <c r="B164" s="53"/>
      <c r="C164" s="68"/>
      <c r="D164" s="68"/>
      <c r="E164" s="68"/>
      <c r="F164" s="68"/>
      <c r="G164" s="68"/>
      <c r="H164" s="68"/>
      <c r="I164" s="90"/>
      <c r="J164" s="84"/>
      <c r="K164" s="84"/>
      <c r="L164" s="84"/>
      <c r="M164" s="84"/>
      <c r="N164" s="84"/>
      <c r="O164" s="84"/>
      <c r="P164" s="84"/>
      <c r="Q164" s="84"/>
      <c r="R164" s="84"/>
      <c r="S164" s="84"/>
      <c r="T164" s="84"/>
      <c r="U164" s="84"/>
      <c r="V164" s="84"/>
      <c r="W164" s="84"/>
      <c r="X164" s="84"/>
      <c r="Y164" s="84"/>
      <c r="Z164" s="68"/>
    </row>
    <row r="165" spans="1:29" ht="20.100000000000001" customHeight="1" x14ac:dyDescent="0.15">
      <c r="A165" s="53"/>
      <c r="B165" s="53"/>
      <c r="C165" s="68"/>
      <c r="D165" s="68"/>
      <c r="E165" s="68"/>
      <c r="F165" s="68"/>
      <c r="G165" s="68"/>
      <c r="H165" s="68"/>
      <c r="I165" s="68"/>
      <c r="J165" s="84"/>
      <c r="K165" s="84"/>
      <c r="L165" s="113"/>
      <c r="M165" s="68"/>
      <c r="N165" s="114"/>
      <c r="O165" s="68"/>
      <c r="P165" s="115"/>
      <c r="Q165" s="115"/>
      <c r="R165" s="115"/>
      <c r="S165" s="115"/>
      <c r="T165" s="115"/>
      <c r="U165" s="115"/>
      <c r="V165" s="115"/>
      <c r="W165" s="115"/>
      <c r="X165" s="115"/>
      <c r="Y165" s="115"/>
      <c r="Z165" s="68"/>
      <c r="AA165" s="114"/>
      <c r="AB165" s="116"/>
    </row>
    <row r="166" spans="1:29" ht="20.100000000000001" customHeight="1" x14ac:dyDescent="0.15">
      <c r="A166" s="53"/>
      <c r="B166" s="53"/>
      <c r="C166" s="213" t="s">
        <v>33</v>
      </c>
      <c r="D166" s="214"/>
      <c r="E166" s="214"/>
      <c r="F166" s="214"/>
      <c r="G166" s="214"/>
      <c r="H166" s="214"/>
      <c r="I166" s="117"/>
      <c r="L166" s="118"/>
      <c r="N166" s="116"/>
      <c r="P166" s="119"/>
      <c r="Q166" s="119"/>
      <c r="R166" s="119"/>
      <c r="S166" s="119"/>
      <c r="T166" s="119"/>
      <c r="U166" s="119"/>
      <c r="V166" s="119"/>
      <c r="W166" s="119"/>
      <c r="X166" s="119"/>
      <c r="Y166" s="119"/>
      <c r="AA166" s="116"/>
      <c r="AB166" s="116"/>
    </row>
    <row r="167" spans="1:29" ht="20.100000000000001" customHeight="1" x14ac:dyDescent="0.15">
      <c r="A167" s="53"/>
      <c r="B167" s="53"/>
      <c r="C167" s="66"/>
      <c r="D167" s="67"/>
      <c r="E167" s="67"/>
      <c r="F167" s="67"/>
      <c r="G167" s="67"/>
      <c r="H167" s="67"/>
      <c r="I167" s="120"/>
      <c r="J167" s="69"/>
      <c r="K167" s="69"/>
      <c r="L167" s="121"/>
      <c r="M167" s="121"/>
      <c r="N167" s="122"/>
      <c r="O167" s="122"/>
      <c r="P167" s="123"/>
      <c r="Q167" s="123"/>
      <c r="R167" s="123"/>
      <c r="S167" s="123"/>
      <c r="T167" s="123"/>
      <c r="U167" s="123"/>
      <c r="V167" s="123"/>
      <c r="W167" s="123"/>
      <c r="X167" s="123"/>
      <c r="Y167" s="123"/>
      <c r="Z167" s="70"/>
      <c r="AA167" s="116"/>
      <c r="AB167" s="116"/>
    </row>
    <row r="168" spans="1:29" ht="53.1" customHeight="1" x14ac:dyDescent="0.15">
      <c r="A168" s="53"/>
      <c r="B168" s="57"/>
      <c r="C168" s="66"/>
      <c r="D168" s="216" t="s">
        <v>155</v>
      </c>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71"/>
      <c r="AA168" s="116"/>
      <c r="AB168" s="116"/>
    </row>
    <row r="169" spans="1:29" ht="20.100000000000001" customHeight="1" x14ac:dyDescent="0.15">
      <c r="A169" s="53"/>
      <c r="B169" s="57"/>
      <c r="C169" s="66"/>
      <c r="D169" s="124"/>
      <c r="E169" s="238" t="s">
        <v>127</v>
      </c>
      <c r="F169" s="238"/>
      <c r="G169" s="238"/>
      <c r="H169" s="238"/>
      <c r="I169" s="238"/>
      <c r="J169" s="239"/>
      <c r="K169" s="244" t="s">
        <v>49</v>
      </c>
      <c r="L169" s="245"/>
      <c r="M169" s="219" t="s">
        <v>34</v>
      </c>
      <c r="N169" s="248" t="s">
        <v>35</v>
      </c>
      <c r="O169" s="249"/>
      <c r="P169" s="233" t="s">
        <v>51</v>
      </c>
      <c r="Q169" s="234"/>
      <c r="R169" s="234"/>
      <c r="S169" s="234"/>
      <c r="T169" s="234"/>
      <c r="U169" s="235"/>
      <c r="V169" s="229" t="s">
        <v>150</v>
      </c>
      <c r="W169" s="229"/>
      <c r="X169" s="229"/>
      <c r="Y169" s="230"/>
      <c r="Z169" s="71"/>
      <c r="AA169" s="116"/>
      <c r="AB169" s="125">
        <f>COUNTIF($K$171:$K$200,"○")</f>
        <v>0</v>
      </c>
    </row>
    <row r="170" spans="1:29" ht="20.100000000000001" customHeight="1" x14ac:dyDescent="0.15">
      <c r="A170" s="53">
        <f>IF(OR(AND(所在地,希望数&lt;1),AND(NOT(所在地),希望数&gt;0)), 1001, 0)</f>
        <v>0</v>
      </c>
      <c r="B170" s="126"/>
      <c r="C170" s="72"/>
      <c r="D170" s="86"/>
      <c r="E170" s="240"/>
      <c r="F170" s="240"/>
      <c r="G170" s="240"/>
      <c r="H170" s="240"/>
      <c r="I170" s="240"/>
      <c r="J170" s="241"/>
      <c r="K170" s="246"/>
      <c r="L170" s="247"/>
      <c r="M170" s="220"/>
      <c r="N170" s="250"/>
      <c r="O170" s="251"/>
      <c r="P170" s="177" t="s">
        <v>50</v>
      </c>
      <c r="Q170" s="178" t="s">
        <v>174</v>
      </c>
      <c r="R170" s="179" t="s">
        <v>179</v>
      </c>
      <c r="S170" s="184" t="s">
        <v>175</v>
      </c>
      <c r="T170" s="185" t="s">
        <v>176</v>
      </c>
      <c r="U170" s="185" t="s">
        <v>177</v>
      </c>
      <c r="V170" s="231"/>
      <c r="W170" s="231"/>
      <c r="X170" s="231"/>
      <c r="Y170" s="232"/>
      <c r="Z170" s="71"/>
      <c r="AB170" s="1" t="s">
        <v>159</v>
      </c>
      <c r="AC170" s="1" t="s">
        <v>160</v>
      </c>
    </row>
    <row r="171" spans="1:29" ht="20.100000000000001" customHeight="1" x14ac:dyDescent="0.15">
      <c r="A171" s="53">
        <f>IF(OR(AB171,AND(所在地, K171="○", AND(M171&lt;&gt;"一般", M171&lt;&gt;"特定")),AND(所在地, K171="○", TRIM(N171)=""),AND(所在地, K171="○", TRIM(P171)=""),AND(所在地, K171="○", TRIM(Q171)=""),AND(所在地, K171="○", TRIM(R171)=""),AND(所在地, K171="○", TRIM(S171)="")), 1001, 0)</f>
        <v>0</v>
      </c>
      <c r="B171" s="53"/>
      <c r="C171" s="72"/>
      <c r="D171" s="186">
        <v>1</v>
      </c>
      <c r="E171" s="242" t="s">
        <v>37</v>
      </c>
      <c r="F171" s="242"/>
      <c r="G171" s="242"/>
      <c r="H171" s="242"/>
      <c r="I171" s="242"/>
      <c r="J171" s="243"/>
      <c r="K171" s="223"/>
      <c r="L171" s="224"/>
      <c r="M171" s="167"/>
      <c r="N171" s="252"/>
      <c r="O171" s="253"/>
      <c r="P171" s="168"/>
      <c r="Q171" s="169"/>
      <c r="R171" s="168"/>
      <c r="S171" s="168"/>
      <c r="T171" s="182"/>
      <c r="U171" s="183"/>
      <c r="V171" s="191"/>
      <c r="W171" s="191"/>
      <c r="X171" s="191"/>
      <c r="Y171" s="192"/>
      <c r="Z171" s="127"/>
      <c r="AB171" s="125" t="b">
        <f>AND($K$171="○",OR($K$179="○",$K$180="○",$K$194="○",$K$197="○"))</f>
        <v>0</v>
      </c>
      <c r="AC171" s="128" t="b">
        <f>OR(AND(所在地, OR(希望数&lt;1, AB171)), AND(NOT(所在地), K171="○"))</f>
        <v>0</v>
      </c>
    </row>
    <row r="172" spans="1:29" ht="20.100000000000001" customHeight="1" x14ac:dyDescent="0.15">
      <c r="A172" s="53"/>
      <c r="B172" s="53"/>
      <c r="C172" s="72"/>
      <c r="D172" s="129"/>
      <c r="E172" s="205" t="s">
        <v>36</v>
      </c>
      <c r="F172" s="205"/>
      <c r="G172" s="205"/>
      <c r="H172" s="205"/>
      <c r="I172" s="205"/>
      <c r="J172" s="205"/>
      <c r="K172" s="221"/>
      <c r="L172" s="222"/>
      <c r="M172" s="166"/>
      <c r="N172" s="197"/>
      <c r="O172" s="198"/>
      <c r="P172" s="13"/>
      <c r="Q172" s="44"/>
      <c r="R172" s="13"/>
      <c r="S172" s="171"/>
      <c r="T172" s="180"/>
      <c r="U172" s="180"/>
      <c r="V172" s="187"/>
      <c r="W172" s="187"/>
      <c r="X172" s="187"/>
      <c r="Y172" s="188"/>
      <c r="Z172" s="127"/>
      <c r="AC172" s="125" t="b">
        <f>OR(AND(所在地, 希望数&lt;1), AND(NOT(所在地), K172="○"))</f>
        <v>0</v>
      </c>
    </row>
    <row r="173" spans="1:29" ht="20.100000000000001" customHeight="1" x14ac:dyDescent="0.15">
      <c r="A173" s="53">
        <f>IF(OR(AB173,AND(所在地, K173="○", AND(M173&lt;&gt;"一般", M173&lt;&gt;"特定")),AND(所在地, K173="○", TRIM(N173)=""),AND(所在地, K173="○", TRIM(P173)=""),AND(所在地, K173="○", TRIM(Q173)=""),AND(所在地, K173="○", TRIM(R173)=""),AND(所在地, K173="○", TRIM(S173)="")), 1001, 0)</f>
        <v>0</v>
      </c>
      <c r="B173" s="53"/>
      <c r="C173" s="72"/>
      <c r="D173" s="129">
        <v>2</v>
      </c>
      <c r="E173" s="205" t="s">
        <v>108</v>
      </c>
      <c r="F173" s="205"/>
      <c r="G173" s="205"/>
      <c r="H173" s="205"/>
      <c r="I173" s="205"/>
      <c r="J173" s="205"/>
      <c r="K173" s="200"/>
      <c r="L173" s="201"/>
      <c r="M173" s="45"/>
      <c r="N173" s="197"/>
      <c r="O173" s="198"/>
      <c r="P173" s="13"/>
      <c r="Q173" s="44"/>
      <c r="R173" s="13"/>
      <c r="S173" s="13"/>
      <c r="T173" s="180"/>
      <c r="U173" s="180"/>
      <c r="V173" s="189"/>
      <c r="W173" s="189"/>
      <c r="X173" s="189"/>
      <c r="Y173" s="190"/>
      <c r="Z173" s="127"/>
      <c r="AB173" s="125" t="b">
        <f>AND($K$173="○",OR($K$179="○",$K$180="○",$K$194="○",$K$197="○"))</f>
        <v>0</v>
      </c>
      <c r="AC173" s="125" t="b">
        <f>OR(AND(所在地, OR(希望数&lt;1, AB173)), AND(NOT(所在地), K173="○"))</f>
        <v>0</v>
      </c>
    </row>
    <row r="174" spans="1:29" ht="20.100000000000001" customHeight="1" x14ac:dyDescent="0.15">
      <c r="A174" s="53">
        <f>IF(OR(AND(所在地, K174="○", AND(M174&lt;&gt;"一般", M174&lt;&gt;"特定")),AND(所在地, K174="○", TRIM(N174)=""),AND(所在地, K174="○", TRIM(P174)=""),AND(所在地, K174="○", TRIM(Q174)=""),AND(所在地, K174="○", TRIM(R174)=""),AND(所在地, K174="○", TRIM(S174)="")), 1001, 0)</f>
        <v>0</v>
      </c>
      <c r="B174" s="53"/>
      <c r="C174" s="72"/>
      <c r="D174" s="129">
        <f t="shared" ref="D174:D200" si="0">D173+1</f>
        <v>3</v>
      </c>
      <c r="E174" s="205" t="s">
        <v>130</v>
      </c>
      <c r="F174" s="205"/>
      <c r="G174" s="205"/>
      <c r="H174" s="205"/>
      <c r="I174" s="205"/>
      <c r="J174" s="205"/>
      <c r="K174" s="200"/>
      <c r="L174" s="201"/>
      <c r="M174" s="45"/>
      <c r="N174" s="197"/>
      <c r="O174" s="198"/>
      <c r="P174" s="13"/>
      <c r="Q174" s="44"/>
      <c r="R174" s="13"/>
      <c r="S174" s="171"/>
      <c r="T174" s="180"/>
      <c r="U174" s="180"/>
      <c r="V174" s="187"/>
      <c r="W174" s="187"/>
      <c r="X174" s="187"/>
      <c r="Y174" s="188"/>
      <c r="Z174" s="127"/>
      <c r="AC174" s="125" t="b">
        <f>OR(AND(所在地, 希望数&lt;1), AND(NOT(所在地), K174="○"))</f>
        <v>0</v>
      </c>
    </row>
    <row r="175" spans="1:29" ht="20.100000000000001" customHeight="1" x14ac:dyDescent="0.15">
      <c r="A175" s="53">
        <f>IF(OR(AND(所在地, K175="○", AND(M175&lt;&gt;"一般", M175&lt;&gt;"特定")),AND(所在地, K175="○", TRIM(N175)=""),AND(所在地, K175="○", TRIM(P175)=""),AND(所在地, K175="○", TRIM(Q175)=""),AND(所在地, K175="○", TRIM(R175)=""),AND(所在地, K175="○", TRIM(S175)="")), 1001, 0)</f>
        <v>0</v>
      </c>
      <c r="B175" s="53"/>
      <c r="C175" s="72"/>
      <c r="D175" s="129">
        <f t="shared" si="0"/>
        <v>4</v>
      </c>
      <c r="E175" s="205" t="s">
        <v>131</v>
      </c>
      <c r="F175" s="205"/>
      <c r="G175" s="205"/>
      <c r="H175" s="205"/>
      <c r="I175" s="205"/>
      <c r="J175" s="205"/>
      <c r="K175" s="200"/>
      <c r="L175" s="201"/>
      <c r="M175" s="45"/>
      <c r="N175" s="197"/>
      <c r="O175" s="198"/>
      <c r="P175" s="13"/>
      <c r="Q175" s="44"/>
      <c r="R175" s="13"/>
      <c r="S175" s="171"/>
      <c r="T175" s="180"/>
      <c r="U175" s="180"/>
      <c r="V175" s="187"/>
      <c r="W175" s="187"/>
      <c r="X175" s="187"/>
      <c r="Y175" s="188"/>
      <c r="Z175" s="127"/>
      <c r="AC175" s="125" t="b">
        <f>OR(AND(所在地, 希望数&lt;1), AND(NOT(所在地), K175="○"))</f>
        <v>0</v>
      </c>
    </row>
    <row r="176" spans="1:29" ht="20.100000000000001" customHeight="1" x14ac:dyDescent="0.15">
      <c r="A176" s="53">
        <f>IF(OR(AND(所在地, K176="○", AND(M176&lt;&gt;"一般", M176&lt;&gt;"特定")),AND(所在地, K176="○", TRIM(N176)=""),AND(所在地, K176="○", TRIM(P176)=""),AND(所在地, K176="○", TRIM(Q176)=""),AND(所在地, K176="○", TRIM(R176)=""),AND(所在地, K176="○", TRIM(S176)="")), 1001, 0)</f>
        <v>0</v>
      </c>
      <c r="B176" s="53"/>
      <c r="C176" s="72"/>
      <c r="D176" s="129">
        <f t="shared" si="0"/>
        <v>5</v>
      </c>
      <c r="E176" s="205" t="s">
        <v>119</v>
      </c>
      <c r="F176" s="205"/>
      <c r="G176" s="205"/>
      <c r="H176" s="205"/>
      <c r="I176" s="205"/>
      <c r="J176" s="205"/>
      <c r="K176" s="200"/>
      <c r="L176" s="201"/>
      <c r="M176" s="45"/>
      <c r="N176" s="197"/>
      <c r="O176" s="198"/>
      <c r="P176" s="13"/>
      <c r="Q176" s="44"/>
      <c r="R176" s="13"/>
      <c r="S176" s="13"/>
      <c r="T176" s="180"/>
      <c r="U176" s="180"/>
      <c r="V176" s="189"/>
      <c r="W176" s="189"/>
      <c r="X176" s="189"/>
      <c r="Y176" s="190"/>
      <c r="Z176" s="127"/>
      <c r="AC176" s="125" t="b">
        <f>OR(AND(所在地, 希望数&lt;1), AND(NOT(所在地), K176="○"))</f>
        <v>0</v>
      </c>
    </row>
    <row r="177" spans="1:29" ht="20.100000000000001" customHeight="1" x14ac:dyDescent="0.15">
      <c r="A177" s="53">
        <f>IF(OR(AND(所在地, K177="○", AND(M177&lt;&gt;"一般", M177&lt;&gt;"特定")),AND(所在地, K177="○", TRIM(N177)=""),AND(所在地, K177="○", TRIM(P177)=""),AND(所在地, K177="○", TRIM(Q177)=""),AND(所在地, K177="○", TRIM(R177)=""),AND(所在地, K177="○", TRIM(S177)="")), 1001, 0)</f>
        <v>0</v>
      </c>
      <c r="B177" s="53"/>
      <c r="C177" s="72"/>
      <c r="D177" s="129">
        <f t="shared" si="0"/>
        <v>6</v>
      </c>
      <c r="E177" s="205" t="s">
        <v>132</v>
      </c>
      <c r="F177" s="205"/>
      <c r="G177" s="205"/>
      <c r="H177" s="205"/>
      <c r="I177" s="205"/>
      <c r="J177" s="205"/>
      <c r="K177" s="200"/>
      <c r="L177" s="201"/>
      <c r="M177" s="45"/>
      <c r="N177" s="197"/>
      <c r="O177" s="198"/>
      <c r="P177" s="13"/>
      <c r="Q177" s="44"/>
      <c r="R177" s="13"/>
      <c r="S177" s="171"/>
      <c r="T177" s="180"/>
      <c r="U177" s="180"/>
      <c r="V177" s="187"/>
      <c r="W177" s="187"/>
      <c r="X177" s="187"/>
      <c r="Y177" s="188"/>
      <c r="Z177" s="127"/>
      <c r="AC177" s="125" t="b">
        <f>OR(AND(所在地, 希望数&lt;1), AND(NOT(所在地), K177="○"))</f>
        <v>0</v>
      </c>
    </row>
    <row r="178" spans="1:29" ht="20.100000000000001" customHeight="1" x14ac:dyDescent="0.15">
      <c r="A178" s="53">
        <f>IF(OR(AND(所在地, K178="○", AND(M178&lt;&gt;"一般", M178&lt;&gt;"特定")),AND(所在地, K178="○", TRIM(N178)=""),AND(所在地, K178="○", TRIM(P178)=""),AND(所在地, K178="○", TRIM(Q178)=""),AND(所在地, K178="○", TRIM(R178)=""),AND(所在地, K178="○", TRIM(S178)="")), 1001, 0)</f>
        <v>0</v>
      </c>
      <c r="B178" s="53"/>
      <c r="C178" s="72"/>
      <c r="D178" s="129">
        <f t="shared" si="0"/>
        <v>7</v>
      </c>
      <c r="E178" s="205" t="s">
        <v>133</v>
      </c>
      <c r="F178" s="205"/>
      <c r="G178" s="205"/>
      <c r="H178" s="205"/>
      <c r="I178" s="205"/>
      <c r="J178" s="205"/>
      <c r="K178" s="200"/>
      <c r="L178" s="201"/>
      <c r="M178" s="45"/>
      <c r="N178" s="197"/>
      <c r="O178" s="198"/>
      <c r="P178" s="13"/>
      <c r="Q178" s="44"/>
      <c r="R178" s="13"/>
      <c r="S178" s="171"/>
      <c r="T178" s="180"/>
      <c r="U178" s="180"/>
      <c r="V178" s="187"/>
      <c r="W178" s="187"/>
      <c r="X178" s="187"/>
      <c r="Y178" s="188"/>
      <c r="Z178" s="127"/>
      <c r="AC178" s="125" t="b">
        <f>OR(AND(所在地, 希望数&lt;1), AND(NOT(所在地), K178="○"))</f>
        <v>0</v>
      </c>
    </row>
    <row r="179" spans="1:29" ht="20.100000000000001" customHeight="1" x14ac:dyDescent="0.15">
      <c r="A179" s="53">
        <f>IF(OR(AB179,AND(所在地, K179="○", AND(M179&lt;&gt;"一般", M179&lt;&gt;"特定")),AND(所在地, K179="○", TRIM(N179)=""),AND(所在地, K179="○", TRIM(P179)=""),AND(所在地, K179="○", TRIM(Q179)=""),AND(所在地, K179="○", TRIM(R179)=""),AND(所在地, K179="○", TRIM(S179)="")), 1001, 0)</f>
        <v>0</v>
      </c>
      <c r="B179" s="53"/>
      <c r="C179" s="72"/>
      <c r="D179" s="129">
        <f t="shared" si="0"/>
        <v>8</v>
      </c>
      <c r="E179" s="205" t="s">
        <v>109</v>
      </c>
      <c r="F179" s="205"/>
      <c r="G179" s="205"/>
      <c r="H179" s="205"/>
      <c r="I179" s="205"/>
      <c r="J179" s="205"/>
      <c r="K179" s="200"/>
      <c r="L179" s="201"/>
      <c r="M179" s="45"/>
      <c r="N179" s="197"/>
      <c r="O179" s="198"/>
      <c r="P179" s="13"/>
      <c r="Q179" s="44"/>
      <c r="R179" s="13"/>
      <c r="S179" s="171"/>
      <c r="T179" s="180"/>
      <c r="U179" s="180"/>
      <c r="V179" s="187"/>
      <c r="W179" s="187"/>
      <c r="X179" s="187"/>
      <c r="Y179" s="188"/>
      <c r="Z179" s="127"/>
      <c r="AB179" s="125" t="b">
        <f>AND($K$179="○",OR($K$171="○",$K$173="○",$K$180="○",$K$194="○",$K$197="○"))</f>
        <v>0</v>
      </c>
      <c r="AC179" s="125" t="b">
        <f>OR(AND(所在地, OR(希望数&lt;1, AB179)), AND(NOT(所在地), K179="○"))</f>
        <v>0</v>
      </c>
    </row>
    <row r="180" spans="1:29" ht="20.100000000000001" customHeight="1" x14ac:dyDescent="0.15">
      <c r="A180" s="53">
        <f>IF(OR(AB180,AND(所在地, K180="○", AND(M180&lt;&gt;"一般", M180&lt;&gt;"特定")),AND(所在地, K180="○", TRIM(N180)=""),AND(所在地, K180="○", TRIM(P180)=""),AND(所在地, K180="○", TRIM(Q180)=""),AND(所在地, K180="○", TRIM(R180)=""),AND(所在地, K180="○", TRIM(S180)="")), 1001, 0)</f>
        <v>0</v>
      </c>
      <c r="B180" s="53"/>
      <c r="C180" s="72"/>
      <c r="D180" s="129">
        <f t="shared" si="0"/>
        <v>9</v>
      </c>
      <c r="E180" s="205" t="s">
        <v>110</v>
      </c>
      <c r="F180" s="205"/>
      <c r="G180" s="205"/>
      <c r="H180" s="205"/>
      <c r="I180" s="205"/>
      <c r="J180" s="205"/>
      <c r="K180" s="200"/>
      <c r="L180" s="201"/>
      <c r="M180" s="45"/>
      <c r="N180" s="197"/>
      <c r="O180" s="198"/>
      <c r="P180" s="13"/>
      <c r="Q180" s="44"/>
      <c r="R180" s="13"/>
      <c r="S180" s="171"/>
      <c r="T180" s="180"/>
      <c r="U180" s="180"/>
      <c r="V180" s="187"/>
      <c r="W180" s="187"/>
      <c r="X180" s="187"/>
      <c r="Y180" s="188"/>
      <c r="Z180" s="127"/>
      <c r="AB180" s="125" t="b">
        <f>AND($K$180="○",OR($K$171="○",$K$173="○",$K$179="○",$K$194="○"))</f>
        <v>0</v>
      </c>
      <c r="AC180" s="125" t="b">
        <f>OR(AND(所在地, OR(希望数&lt;1, AB180)), AND(NOT(所在地), K180="○"))</f>
        <v>0</v>
      </c>
    </row>
    <row r="181" spans="1:29" ht="20.100000000000001" customHeight="1" x14ac:dyDescent="0.15">
      <c r="A181" s="53">
        <f t="shared" ref="A181:A193" si="1">IF(OR(AND(所在地, K181="○", AND(M181&lt;&gt;"一般", M181&lt;&gt;"特定")),AND(所在地, K181="○", TRIM(N181)=""),AND(所在地, K181="○", TRIM(P181)=""),AND(所在地, K181="○", TRIM(Q181)=""),AND(所在地, K181="○", TRIM(R181)=""),AND(所在地, K181="○", TRIM(S181)="")), 1001, 0)</f>
        <v>0</v>
      </c>
      <c r="B181" s="53"/>
      <c r="C181" s="72"/>
      <c r="D181" s="129">
        <f t="shared" si="0"/>
        <v>10</v>
      </c>
      <c r="E181" s="205" t="s">
        <v>48</v>
      </c>
      <c r="F181" s="205"/>
      <c r="G181" s="205"/>
      <c r="H181" s="205"/>
      <c r="I181" s="205"/>
      <c r="J181" s="205"/>
      <c r="K181" s="200"/>
      <c r="L181" s="201"/>
      <c r="M181" s="45"/>
      <c r="N181" s="197"/>
      <c r="O181" s="198"/>
      <c r="P181" s="13"/>
      <c r="Q181" s="44"/>
      <c r="R181" s="13"/>
      <c r="S181" s="171"/>
      <c r="T181" s="180"/>
      <c r="U181" s="180"/>
      <c r="V181" s="187"/>
      <c r="W181" s="187"/>
      <c r="X181" s="187"/>
      <c r="Y181" s="188"/>
      <c r="Z181" s="127"/>
      <c r="AC181" s="125" t="b">
        <f t="shared" ref="AC181:AC193" si="2">OR(AND(所在地, 希望数&lt;1), AND(NOT(所在地), K181="○"))</f>
        <v>0</v>
      </c>
    </row>
    <row r="182" spans="1:29" ht="20.100000000000001" customHeight="1" x14ac:dyDescent="0.15">
      <c r="A182" s="53">
        <f t="shared" si="1"/>
        <v>0</v>
      </c>
      <c r="B182" s="53"/>
      <c r="C182" s="72"/>
      <c r="D182" s="129">
        <f t="shared" si="0"/>
        <v>11</v>
      </c>
      <c r="E182" s="205" t="s">
        <v>134</v>
      </c>
      <c r="F182" s="205"/>
      <c r="G182" s="205"/>
      <c r="H182" s="205"/>
      <c r="I182" s="205"/>
      <c r="J182" s="205"/>
      <c r="K182" s="200"/>
      <c r="L182" s="201"/>
      <c r="M182" s="45"/>
      <c r="N182" s="197"/>
      <c r="O182" s="198"/>
      <c r="P182" s="13"/>
      <c r="Q182" s="44"/>
      <c r="R182" s="13"/>
      <c r="S182" s="171"/>
      <c r="T182" s="180"/>
      <c r="U182" s="180"/>
      <c r="V182" s="187"/>
      <c r="W182" s="187"/>
      <c r="X182" s="187"/>
      <c r="Y182" s="188"/>
      <c r="Z182" s="127"/>
      <c r="AC182" s="125" t="b">
        <f t="shared" si="2"/>
        <v>0</v>
      </c>
    </row>
    <row r="183" spans="1:29" ht="20.100000000000001" customHeight="1" x14ac:dyDescent="0.15">
      <c r="A183" s="53">
        <f t="shared" si="1"/>
        <v>0</v>
      </c>
      <c r="B183" s="53"/>
      <c r="C183" s="72"/>
      <c r="D183" s="129">
        <f t="shared" si="0"/>
        <v>12</v>
      </c>
      <c r="E183" s="205" t="s">
        <v>135</v>
      </c>
      <c r="F183" s="205"/>
      <c r="G183" s="205"/>
      <c r="H183" s="205"/>
      <c r="I183" s="205"/>
      <c r="J183" s="205"/>
      <c r="K183" s="200"/>
      <c r="L183" s="201"/>
      <c r="M183" s="45"/>
      <c r="N183" s="197"/>
      <c r="O183" s="198"/>
      <c r="P183" s="13"/>
      <c r="Q183" s="44"/>
      <c r="R183" s="13"/>
      <c r="S183" s="171"/>
      <c r="T183" s="180"/>
      <c r="U183" s="180"/>
      <c r="V183" s="187"/>
      <c r="W183" s="187"/>
      <c r="X183" s="187"/>
      <c r="Y183" s="188"/>
      <c r="Z183" s="127"/>
      <c r="AC183" s="125" t="b">
        <f t="shared" si="2"/>
        <v>0</v>
      </c>
    </row>
    <row r="184" spans="1:29" ht="20.100000000000001" customHeight="1" x14ac:dyDescent="0.15">
      <c r="A184" s="53">
        <f t="shared" si="1"/>
        <v>0</v>
      </c>
      <c r="B184" s="53"/>
      <c r="C184" s="72"/>
      <c r="D184" s="129">
        <f t="shared" si="0"/>
        <v>13</v>
      </c>
      <c r="E184" s="205" t="s">
        <v>136</v>
      </c>
      <c r="F184" s="205"/>
      <c r="G184" s="205"/>
      <c r="H184" s="205"/>
      <c r="I184" s="205"/>
      <c r="J184" s="205"/>
      <c r="K184" s="200"/>
      <c r="L184" s="201"/>
      <c r="M184" s="45"/>
      <c r="N184" s="197"/>
      <c r="O184" s="198"/>
      <c r="P184" s="13"/>
      <c r="Q184" s="44"/>
      <c r="R184" s="13"/>
      <c r="S184" s="13"/>
      <c r="T184" s="180"/>
      <c r="U184" s="180"/>
      <c r="V184" s="189"/>
      <c r="W184" s="189"/>
      <c r="X184" s="189"/>
      <c r="Y184" s="190"/>
      <c r="Z184" s="127"/>
      <c r="AC184" s="125" t="b">
        <f t="shared" si="2"/>
        <v>0</v>
      </c>
    </row>
    <row r="185" spans="1:29" ht="20.100000000000001" customHeight="1" x14ac:dyDescent="0.15">
      <c r="A185" s="53">
        <f t="shared" si="1"/>
        <v>0</v>
      </c>
      <c r="B185" s="53"/>
      <c r="C185" s="72"/>
      <c r="D185" s="129">
        <f t="shared" si="0"/>
        <v>14</v>
      </c>
      <c r="E185" s="205" t="s">
        <v>137</v>
      </c>
      <c r="F185" s="205"/>
      <c r="G185" s="205"/>
      <c r="H185" s="205"/>
      <c r="I185" s="205"/>
      <c r="J185" s="205"/>
      <c r="K185" s="200"/>
      <c r="L185" s="201"/>
      <c r="M185" s="45"/>
      <c r="N185" s="197"/>
      <c r="O185" s="198"/>
      <c r="P185" s="13"/>
      <c r="Q185" s="44"/>
      <c r="R185" s="13"/>
      <c r="S185" s="171"/>
      <c r="T185" s="180"/>
      <c r="U185" s="180"/>
      <c r="V185" s="172"/>
      <c r="W185" s="172"/>
      <c r="X185" s="172"/>
      <c r="Y185" s="173"/>
      <c r="Z185" s="127"/>
      <c r="AB185" s="116"/>
      <c r="AC185" s="125" t="b">
        <f t="shared" si="2"/>
        <v>0</v>
      </c>
    </row>
    <row r="186" spans="1:29" ht="20.100000000000001" customHeight="1" x14ac:dyDescent="0.15">
      <c r="A186" s="53">
        <f t="shared" si="1"/>
        <v>0</v>
      </c>
      <c r="B186" s="53"/>
      <c r="C186" s="72"/>
      <c r="D186" s="129">
        <f t="shared" si="0"/>
        <v>15</v>
      </c>
      <c r="E186" s="205" t="s">
        <v>138</v>
      </c>
      <c r="F186" s="205"/>
      <c r="G186" s="205"/>
      <c r="H186" s="205"/>
      <c r="I186" s="205"/>
      <c r="J186" s="205"/>
      <c r="K186" s="200"/>
      <c r="L186" s="201"/>
      <c r="M186" s="45"/>
      <c r="N186" s="197"/>
      <c r="O186" s="198"/>
      <c r="P186" s="13"/>
      <c r="Q186" s="44"/>
      <c r="R186" s="13"/>
      <c r="S186" s="171"/>
      <c r="T186" s="180"/>
      <c r="U186" s="180"/>
      <c r="V186" s="172"/>
      <c r="W186" s="172"/>
      <c r="X186" s="172"/>
      <c r="Y186" s="173"/>
      <c r="Z186" s="127"/>
      <c r="AB186" s="114"/>
      <c r="AC186" s="125" t="b">
        <f t="shared" si="2"/>
        <v>0</v>
      </c>
    </row>
    <row r="187" spans="1:29" ht="20.100000000000001" customHeight="1" x14ac:dyDescent="0.15">
      <c r="A187" s="53">
        <f t="shared" si="1"/>
        <v>0</v>
      </c>
      <c r="B187" s="53"/>
      <c r="C187" s="72"/>
      <c r="D187" s="129">
        <f t="shared" si="0"/>
        <v>16</v>
      </c>
      <c r="E187" s="205" t="s">
        <v>139</v>
      </c>
      <c r="F187" s="205"/>
      <c r="G187" s="205"/>
      <c r="H187" s="205"/>
      <c r="I187" s="205"/>
      <c r="J187" s="205"/>
      <c r="K187" s="200"/>
      <c r="L187" s="201"/>
      <c r="M187" s="45"/>
      <c r="N187" s="197"/>
      <c r="O187" s="198"/>
      <c r="P187" s="13"/>
      <c r="Q187" s="44"/>
      <c r="R187" s="13"/>
      <c r="S187" s="171"/>
      <c r="T187" s="180"/>
      <c r="U187" s="180"/>
      <c r="V187" s="172"/>
      <c r="W187" s="172"/>
      <c r="X187" s="172"/>
      <c r="Y187" s="173"/>
      <c r="Z187" s="127"/>
      <c r="AC187" s="125" t="b">
        <f t="shared" si="2"/>
        <v>0</v>
      </c>
    </row>
    <row r="188" spans="1:29" ht="20.100000000000001" customHeight="1" x14ac:dyDescent="0.15">
      <c r="A188" s="53">
        <f t="shared" si="1"/>
        <v>0</v>
      </c>
      <c r="B188" s="53"/>
      <c r="C188" s="72"/>
      <c r="D188" s="129">
        <f t="shared" si="0"/>
        <v>17</v>
      </c>
      <c r="E188" s="205" t="s">
        <v>140</v>
      </c>
      <c r="F188" s="205"/>
      <c r="G188" s="205"/>
      <c r="H188" s="205"/>
      <c r="I188" s="205"/>
      <c r="J188" s="205"/>
      <c r="K188" s="200"/>
      <c r="L188" s="201"/>
      <c r="M188" s="45"/>
      <c r="N188" s="197"/>
      <c r="O188" s="198"/>
      <c r="P188" s="13"/>
      <c r="Q188" s="44"/>
      <c r="R188" s="13"/>
      <c r="S188" s="171"/>
      <c r="T188" s="180"/>
      <c r="U188" s="180"/>
      <c r="V188" s="172"/>
      <c r="W188" s="172"/>
      <c r="X188" s="172"/>
      <c r="Y188" s="173"/>
      <c r="Z188" s="127"/>
      <c r="AC188" s="125" t="b">
        <f t="shared" si="2"/>
        <v>0</v>
      </c>
    </row>
    <row r="189" spans="1:29" ht="20.100000000000001" customHeight="1" x14ac:dyDescent="0.15">
      <c r="A189" s="53">
        <f t="shared" si="1"/>
        <v>0</v>
      </c>
      <c r="B189" s="53"/>
      <c r="C189" s="72"/>
      <c r="D189" s="129">
        <f t="shared" si="0"/>
        <v>18</v>
      </c>
      <c r="E189" s="205" t="s">
        <v>141</v>
      </c>
      <c r="F189" s="205"/>
      <c r="G189" s="205"/>
      <c r="H189" s="205"/>
      <c r="I189" s="205"/>
      <c r="J189" s="205"/>
      <c r="K189" s="200"/>
      <c r="L189" s="201"/>
      <c r="M189" s="45"/>
      <c r="N189" s="197"/>
      <c r="O189" s="198"/>
      <c r="P189" s="13"/>
      <c r="Q189" s="44"/>
      <c r="R189" s="13"/>
      <c r="S189" s="171"/>
      <c r="T189" s="180"/>
      <c r="U189" s="180"/>
      <c r="V189" s="172"/>
      <c r="W189" s="172"/>
      <c r="X189" s="172"/>
      <c r="Y189" s="173"/>
      <c r="Z189" s="127"/>
      <c r="AC189" s="125" t="b">
        <f t="shared" si="2"/>
        <v>0</v>
      </c>
    </row>
    <row r="190" spans="1:29" ht="20.100000000000001" customHeight="1" x14ac:dyDescent="0.15">
      <c r="A190" s="53">
        <f t="shared" si="1"/>
        <v>0</v>
      </c>
      <c r="B190" s="53"/>
      <c r="C190" s="72"/>
      <c r="D190" s="129">
        <f t="shared" si="0"/>
        <v>19</v>
      </c>
      <c r="E190" s="205" t="s">
        <v>142</v>
      </c>
      <c r="F190" s="205"/>
      <c r="G190" s="205"/>
      <c r="H190" s="205"/>
      <c r="I190" s="205"/>
      <c r="J190" s="205"/>
      <c r="K190" s="200"/>
      <c r="L190" s="201"/>
      <c r="M190" s="45"/>
      <c r="N190" s="197"/>
      <c r="O190" s="198"/>
      <c r="P190" s="13"/>
      <c r="Q190" s="44"/>
      <c r="R190" s="13"/>
      <c r="S190" s="171"/>
      <c r="T190" s="180"/>
      <c r="U190" s="180"/>
      <c r="V190" s="172"/>
      <c r="W190" s="172"/>
      <c r="X190" s="172"/>
      <c r="Y190" s="173"/>
      <c r="Z190" s="127"/>
      <c r="AC190" s="125" t="b">
        <f t="shared" si="2"/>
        <v>0</v>
      </c>
    </row>
    <row r="191" spans="1:29" ht="20.100000000000001" customHeight="1" x14ac:dyDescent="0.15">
      <c r="A191" s="53">
        <f t="shared" si="1"/>
        <v>0</v>
      </c>
      <c r="B191" s="53"/>
      <c r="C191" s="72"/>
      <c r="D191" s="129">
        <f t="shared" si="0"/>
        <v>20</v>
      </c>
      <c r="E191" s="205" t="s">
        <v>143</v>
      </c>
      <c r="F191" s="205"/>
      <c r="G191" s="205"/>
      <c r="H191" s="205"/>
      <c r="I191" s="205"/>
      <c r="J191" s="205"/>
      <c r="K191" s="200"/>
      <c r="L191" s="201"/>
      <c r="M191" s="45"/>
      <c r="N191" s="197"/>
      <c r="O191" s="198"/>
      <c r="P191" s="13"/>
      <c r="Q191" s="44"/>
      <c r="R191" s="13"/>
      <c r="S191" s="171"/>
      <c r="T191" s="180"/>
      <c r="U191" s="180"/>
      <c r="V191" s="172"/>
      <c r="W191" s="172"/>
      <c r="X191" s="172"/>
      <c r="Y191" s="173"/>
      <c r="Z191" s="127"/>
      <c r="AC191" s="125" t="b">
        <f t="shared" si="2"/>
        <v>0</v>
      </c>
    </row>
    <row r="192" spans="1:29" ht="20.100000000000001" customHeight="1" x14ac:dyDescent="0.15">
      <c r="A192" s="53">
        <f t="shared" si="1"/>
        <v>0</v>
      </c>
      <c r="B192" s="53"/>
      <c r="C192" s="72"/>
      <c r="D192" s="129">
        <f t="shared" si="0"/>
        <v>21</v>
      </c>
      <c r="E192" s="205" t="s">
        <v>144</v>
      </c>
      <c r="F192" s="205"/>
      <c r="G192" s="205"/>
      <c r="H192" s="205"/>
      <c r="I192" s="205"/>
      <c r="J192" s="205"/>
      <c r="K192" s="200"/>
      <c r="L192" s="201"/>
      <c r="M192" s="45"/>
      <c r="N192" s="197"/>
      <c r="O192" s="198"/>
      <c r="P192" s="13"/>
      <c r="Q192" s="44"/>
      <c r="R192" s="13"/>
      <c r="S192" s="171"/>
      <c r="T192" s="180"/>
      <c r="U192" s="180"/>
      <c r="V192" s="172"/>
      <c r="W192" s="172"/>
      <c r="X192" s="172"/>
      <c r="Y192" s="173"/>
      <c r="Z192" s="127"/>
      <c r="AC192" s="125" t="b">
        <f t="shared" si="2"/>
        <v>0</v>
      </c>
    </row>
    <row r="193" spans="1:29" ht="20.100000000000001" customHeight="1" x14ac:dyDescent="0.15">
      <c r="A193" s="53">
        <f t="shared" si="1"/>
        <v>0</v>
      </c>
      <c r="B193" s="53"/>
      <c r="C193" s="72"/>
      <c r="D193" s="129">
        <f t="shared" si="0"/>
        <v>22</v>
      </c>
      <c r="E193" s="205" t="s">
        <v>145</v>
      </c>
      <c r="F193" s="205"/>
      <c r="G193" s="205"/>
      <c r="H193" s="205"/>
      <c r="I193" s="205"/>
      <c r="J193" s="205"/>
      <c r="K193" s="200"/>
      <c r="L193" s="201"/>
      <c r="M193" s="45"/>
      <c r="N193" s="197"/>
      <c r="O193" s="198"/>
      <c r="P193" s="13"/>
      <c r="Q193" s="44"/>
      <c r="R193" s="13"/>
      <c r="S193" s="171"/>
      <c r="T193" s="180"/>
      <c r="U193" s="180"/>
      <c r="V193" s="172"/>
      <c r="W193" s="172"/>
      <c r="X193" s="172"/>
      <c r="Y193" s="173"/>
      <c r="Z193" s="127"/>
      <c r="AC193" s="125" t="b">
        <f t="shared" si="2"/>
        <v>0</v>
      </c>
    </row>
    <row r="194" spans="1:29" ht="20.100000000000001" customHeight="1" x14ac:dyDescent="0.15">
      <c r="A194" s="53">
        <f>IF(OR(AB194,AND(所在地, K194="○", AND(M194&lt;&gt;"一般", M194&lt;&gt;"特定")),AND(所在地, K194="○", TRIM(N194)=""),AND(所在地, K194="○", TRIM(P194)=""),AND(所在地, K194="○", TRIM(Q194)=""),AND(所在地, K194="○", TRIM(R194)=""),AND(所在地, K194="○", TRIM(S194)="")), 1001, 0)</f>
        <v>0</v>
      </c>
      <c r="B194" s="53"/>
      <c r="C194" s="72"/>
      <c r="D194" s="129">
        <f t="shared" si="0"/>
        <v>23</v>
      </c>
      <c r="E194" s="205" t="s">
        <v>112</v>
      </c>
      <c r="F194" s="205"/>
      <c r="G194" s="205"/>
      <c r="H194" s="205"/>
      <c r="I194" s="205"/>
      <c r="J194" s="205"/>
      <c r="K194" s="200"/>
      <c r="L194" s="201"/>
      <c r="M194" s="45"/>
      <c r="N194" s="197"/>
      <c r="O194" s="198"/>
      <c r="P194" s="13"/>
      <c r="Q194" s="44"/>
      <c r="R194" s="13"/>
      <c r="S194" s="171"/>
      <c r="T194" s="180"/>
      <c r="U194" s="180"/>
      <c r="V194" s="172"/>
      <c r="W194" s="172"/>
      <c r="X194" s="172"/>
      <c r="Y194" s="173"/>
      <c r="Z194" s="127"/>
      <c r="AB194" s="125" t="b">
        <f>AND($K$194="○",OR($K$171="○",$K$173="○",$K$179="○",$K$180="○",$K$197="○"))</f>
        <v>0</v>
      </c>
      <c r="AC194" s="125" t="b">
        <f>OR(AND(所在地, OR(希望数&lt;1, AB194)), AND(NOT(所在地), K194="○"))</f>
        <v>0</v>
      </c>
    </row>
    <row r="195" spans="1:29" ht="20.100000000000001" customHeight="1" x14ac:dyDescent="0.15">
      <c r="A195" s="53">
        <f>IF(OR(AND(所在地, K195="○", AND(M195&lt;&gt;"一般", M195&lt;&gt;"特定")),AND(所在地, K195="○", TRIM(N195)=""),AND(所在地, K195="○", TRIM(P195)=""),AND(所在地, K195="○", TRIM(Q195)=""),AND(所在地, K195="○", TRIM(R195)=""),AND(所在地, K195="○", TRIM(S195)="")), 1001, 0)</f>
        <v>0</v>
      </c>
      <c r="B195" s="53"/>
      <c r="C195" s="72"/>
      <c r="D195" s="129">
        <f t="shared" si="0"/>
        <v>24</v>
      </c>
      <c r="E195" s="205" t="s">
        <v>146</v>
      </c>
      <c r="F195" s="205"/>
      <c r="G195" s="205"/>
      <c r="H195" s="205"/>
      <c r="I195" s="205"/>
      <c r="J195" s="205"/>
      <c r="K195" s="200"/>
      <c r="L195" s="201"/>
      <c r="M195" s="45"/>
      <c r="N195" s="197"/>
      <c r="O195" s="198"/>
      <c r="P195" s="13"/>
      <c r="Q195" s="44"/>
      <c r="R195" s="13"/>
      <c r="S195" s="171"/>
      <c r="T195" s="180"/>
      <c r="U195" s="180"/>
      <c r="V195" s="172"/>
      <c r="W195" s="172"/>
      <c r="X195" s="172"/>
      <c r="Y195" s="173"/>
      <c r="Z195" s="127"/>
      <c r="AC195" s="125" t="b">
        <f>OR(AND(所在地, 希望数&lt;1), AND(NOT(所在地), K195="○"))</f>
        <v>0</v>
      </c>
    </row>
    <row r="196" spans="1:29" ht="20.100000000000001" customHeight="1" x14ac:dyDescent="0.15">
      <c r="A196" s="53">
        <f>IF(OR(AND(所在地, K196="○", AND(M196&lt;&gt;"一般", M196&lt;&gt;"特定")),AND(所在地, K196="○", TRIM(N196)=""),AND(所在地, K196="○", TRIM(P196)=""),AND(所在地, K196="○", TRIM(Q196)=""),AND(所在地, K196="○", TRIM(R196)=""),AND(所在地, K196="○", TRIM(S196)="")), 1001, 0)</f>
        <v>0</v>
      </c>
      <c r="B196" s="53"/>
      <c r="C196" s="72"/>
      <c r="D196" s="129">
        <f t="shared" si="0"/>
        <v>25</v>
      </c>
      <c r="E196" s="205" t="s">
        <v>147</v>
      </c>
      <c r="F196" s="205"/>
      <c r="G196" s="205"/>
      <c r="H196" s="205"/>
      <c r="I196" s="205"/>
      <c r="J196" s="205"/>
      <c r="K196" s="200"/>
      <c r="L196" s="201"/>
      <c r="M196" s="45"/>
      <c r="N196" s="197"/>
      <c r="O196" s="198"/>
      <c r="P196" s="13"/>
      <c r="Q196" s="44"/>
      <c r="R196" s="13"/>
      <c r="S196" s="171"/>
      <c r="T196" s="180"/>
      <c r="U196" s="180"/>
      <c r="V196" s="172"/>
      <c r="W196" s="172"/>
      <c r="X196" s="172"/>
      <c r="Y196" s="173"/>
      <c r="Z196" s="127"/>
      <c r="AC196" s="125" t="b">
        <f>OR(AND(所在地, 希望数&lt;1), AND(NOT(所在地), K196="○"))</f>
        <v>0</v>
      </c>
    </row>
    <row r="197" spans="1:29" ht="20.100000000000001" customHeight="1" x14ac:dyDescent="0.15">
      <c r="A197" s="53">
        <f>IF(OR(AB197,AND(所在地, K197="○", AND(M197&lt;&gt;"一般", M197&lt;&gt;"特定")),AND(所在地, K197="○", TRIM(N197)=""),AND(所在地, K197="○", TRIM(P197)=""),AND(所在地, K197="○", TRIM(Q197)=""),AND(所在地, K197="○", TRIM(R197)=""),AND(所在地, K197="○", TRIM(S197)="")), 1001, 0)</f>
        <v>0</v>
      </c>
      <c r="B197" s="53"/>
      <c r="C197" s="72"/>
      <c r="D197" s="129">
        <f t="shared" si="0"/>
        <v>26</v>
      </c>
      <c r="E197" s="205" t="s">
        <v>111</v>
      </c>
      <c r="F197" s="205"/>
      <c r="G197" s="205"/>
      <c r="H197" s="205"/>
      <c r="I197" s="205"/>
      <c r="J197" s="205"/>
      <c r="K197" s="200"/>
      <c r="L197" s="201"/>
      <c r="M197" s="45"/>
      <c r="N197" s="197"/>
      <c r="O197" s="198"/>
      <c r="P197" s="13"/>
      <c r="Q197" s="44"/>
      <c r="R197" s="13"/>
      <c r="S197" s="171"/>
      <c r="T197" s="180"/>
      <c r="U197" s="180"/>
      <c r="V197" s="172"/>
      <c r="W197" s="172"/>
      <c r="X197" s="172"/>
      <c r="Y197" s="173"/>
      <c r="Z197" s="127"/>
      <c r="AB197" s="125" t="b">
        <f>AND($K$197="○",OR($K$171="○",$K$173="○",$K$179="○",$K$194="○"))</f>
        <v>0</v>
      </c>
      <c r="AC197" s="125" t="b">
        <f>OR(AND(所在地, OR(希望数&lt;1, AB197)), AND(NOT(所在地), K197="○"))</f>
        <v>0</v>
      </c>
    </row>
    <row r="198" spans="1:29" ht="20.100000000000001" customHeight="1" x14ac:dyDescent="0.15">
      <c r="A198" s="53">
        <f>IF(OR(AND(所在地, K198="○", AND(M198&lt;&gt;"一般", M198&lt;&gt;"特定")),AND(所在地, K198="○", TRIM(N198)=""),AND(所在地, K198="○", TRIM(P198)=""),AND(所在地, K198="○", TRIM(Q198)=""),AND(所在地, K198="○", TRIM(R198)=""),AND(所在地, K198="○", TRIM(S198)="")), 1001, 0)</f>
        <v>0</v>
      </c>
      <c r="B198" s="53"/>
      <c r="C198" s="72"/>
      <c r="D198" s="129">
        <f t="shared" si="0"/>
        <v>27</v>
      </c>
      <c r="E198" s="205" t="s">
        <v>148</v>
      </c>
      <c r="F198" s="205"/>
      <c r="G198" s="205"/>
      <c r="H198" s="205"/>
      <c r="I198" s="205"/>
      <c r="J198" s="205"/>
      <c r="K198" s="200"/>
      <c r="L198" s="201"/>
      <c r="M198" s="45"/>
      <c r="N198" s="197"/>
      <c r="O198" s="198"/>
      <c r="P198" s="13"/>
      <c r="Q198" s="44"/>
      <c r="R198" s="13"/>
      <c r="S198" s="171"/>
      <c r="T198" s="180"/>
      <c r="U198" s="180"/>
      <c r="V198" s="172"/>
      <c r="W198" s="172"/>
      <c r="X198" s="172"/>
      <c r="Y198" s="173"/>
      <c r="Z198" s="127"/>
      <c r="AC198" s="125" t="b">
        <f>OR(AND(所在地, 希望数&lt;1), AND(NOT(所在地), K198="○"))</f>
        <v>0</v>
      </c>
    </row>
    <row r="199" spans="1:29" ht="20.100000000000001" customHeight="1" x14ac:dyDescent="0.15">
      <c r="A199" s="53">
        <f>IF(OR(AND(所在地, K199="○", AND(M199&lt;&gt;"一般", M199&lt;&gt;"特定")),AND(所在地, K199="○", TRIM(N199)=""),AND(所在地, K199="○", TRIM(P199)=""),AND(所在地, K199="○", TRIM(Q199)=""),AND(所在地, K199="○", TRIM(R199)=""),AND(所在地, K199="○", TRIM(S199)="")), 1001, 0)</f>
        <v>0</v>
      </c>
      <c r="B199" s="53"/>
      <c r="C199" s="72"/>
      <c r="D199" s="129">
        <f t="shared" si="0"/>
        <v>28</v>
      </c>
      <c r="E199" s="205" t="s">
        <v>149</v>
      </c>
      <c r="F199" s="205"/>
      <c r="G199" s="205"/>
      <c r="H199" s="205"/>
      <c r="I199" s="205"/>
      <c r="J199" s="205"/>
      <c r="K199" s="200"/>
      <c r="L199" s="201"/>
      <c r="M199" s="45"/>
      <c r="N199" s="197"/>
      <c r="O199" s="198"/>
      <c r="P199" s="13"/>
      <c r="Q199" s="44"/>
      <c r="R199" s="13"/>
      <c r="S199" s="171"/>
      <c r="T199" s="180"/>
      <c r="U199" s="180"/>
      <c r="V199" s="172"/>
      <c r="W199" s="172"/>
      <c r="X199" s="172"/>
      <c r="Y199" s="173"/>
      <c r="Z199" s="127"/>
      <c r="AC199" s="125" t="b">
        <f>OR(AND(所在地, 希望数&lt;1), AND(NOT(所在地), K199="○"))</f>
        <v>0</v>
      </c>
    </row>
    <row r="200" spans="1:29" ht="20.100000000000001" customHeight="1" x14ac:dyDescent="0.15">
      <c r="A200" s="53">
        <f>IF(OR(AND(所在地, K200="○", AND(M200&lt;&gt;"一般", M200&lt;&gt;"特定")),AND(所在地, K200="○", TRIM(N200)=""),AND(所在地, K200="○", TRIM(P200)=""),AND(所在地, K200="○", TRIM(Q200)=""),AND(所在地, K200="○", TRIM(R200)=""),AND(所在地, K200="○", TRIM(S200)="")), 1001, 0)</f>
        <v>0</v>
      </c>
      <c r="B200" s="53"/>
      <c r="C200" s="72"/>
      <c r="D200" s="130">
        <f t="shared" si="0"/>
        <v>29</v>
      </c>
      <c r="E200" s="317" t="s">
        <v>166</v>
      </c>
      <c r="F200" s="317"/>
      <c r="G200" s="317"/>
      <c r="H200" s="317"/>
      <c r="I200" s="317"/>
      <c r="J200" s="317"/>
      <c r="K200" s="315"/>
      <c r="L200" s="316"/>
      <c r="M200" s="46"/>
      <c r="N200" s="313"/>
      <c r="O200" s="314"/>
      <c r="P200" s="14"/>
      <c r="Q200" s="15"/>
      <c r="R200" s="14"/>
      <c r="S200" s="174"/>
      <c r="T200" s="181"/>
      <c r="U200" s="181"/>
      <c r="V200" s="175"/>
      <c r="W200" s="175"/>
      <c r="X200" s="175"/>
      <c r="Y200" s="176"/>
      <c r="Z200" s="127"/>
      <c r="AC200" s="125" t="b">
        <f>OR(AND(所在地, 希望数&lt;1), AND(NOT(所在地), K200="○"))</f>
        <v>0</v>
      </c>
    </row>
    <row r="201" spans="1:29" ht="20.100000000000001" customHeight="1" x14ac:dyDescent="0.15">
      <c r="C201" s="131"/>
      <c r="D201" s="132" t="s">
        <v>113</v>
      </c>
      <c r="Z201" s="71"/>
    </row>
    <row r="202" spans="1:29" ht="90" customHeight="1" x14ac:dyDescent="0.15">
      <c r="A202" s="53"/>
      <c r="B202" s="133"/>
      <c r="C202" s="73"/>
      <c r="D202" s="260" t="s">
        <v>172</v>
      </c>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71"/>
    </row>
    <row r="203" spans="1:29" ht="20.100000000000001" customHeight="1" x14ac:dyDescent="0.15">
      <c r="A203" s="53"/>
      <c r="B203" s="133"/>
      <c r="C203" s="73"/>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71"/>
    </row>
    <row r="204" spans="1:29" ht="20.100000000000001" customHeight="1" x14ac:dyDescent="0.15">
      <c r="A204" s="53"/>
      <c r="B204" s="133"/>
      <c r="C204" s="73"/>
      <c r="D204" s="73">
        <v>30</v>
      </c>
      <c r="E204" s="1" t="s">
        <v>38</v>
      </c>
      <c r="J204" s="135"/>
      <c r="K204" s="135"/>
      <c r="L204" s="135"/>
      <c r="M204" s="135"/>
      <c r="N204" s="135"/>
      <c r="O204" s="135"/>
      <c r="P204" s="136"/>
      <c r="Q204" s="136"/>
      <c r="R204" s="136"/>
      <c r="S204" s="136"/>
      <c r="T204" s="136"/>
      <c r="U204" s="136"/>
      <c r="V204" s="136"/>
      <c r="W204" s="136"/>
      <c r="X204" s="136"/>
      <c r="Y204" s="136"/>
      <c r="Z204" s="71"/>
    </row>
    <row r="205" spans="1:29" ht="20.100000000000001" customHeight="1" x14ac:dyDescent="0.15">
      <c r="A205" s="53"/>
      <c r="B205" s="133"/>
      <c r="C205" s="73"/>
      <c r="D205" s="73"/>
      <c r="E205" s="137" t="s">
        <v>117</v>
      </c>
      <c r="J205" s="138"/>
      <c r="K205" s="138"/>
      <c r="L205" s="138"/>
      <c r="M205" s="138"/>
      <c r="N205" s="138"/>
      <c r="O205" s="138"/>
      <c r="P205" s="136"/>
      <c r="Q205" s="136"/>
      <c r="R205" s="136"/>
      <c r="S205" s="136"/>
      <c r="T205" s="136"/>
      <c r="U205" s="136"/>
      <c r="V205" s="136"/>
      <c r="W205" s="136"/>
      <c r="X205" s="136"/>
      <c r="Y205" s="136"/>
      <c r="Z205" s="71"/>
    </row>
    <row r="206" spans="1:29" ht="20.100000000000001" customHeight="1" x14ac:dyDescent="0.15">
      <c r="A206" s="53"/>
      <c r="B206" s="133"/>
      <c r="C206" s="73"/>
      <c r="D206" s="136"/>
      <c r="E206" s="261" t="s">
        <v>39</v>
      </c>
      <c r="F206" s="261"/>
      <c r="G206" s="261"/>
      <c r="H206" s="261"/>
      <c r="I206" s="307" t="s">
        <v>168</v>
      </c>
      <c r="J206" s="308"/>
      <c r="K206" s="308"/>
      <c r="L206" s="308"/>
      <c r="M206" s="309"/>
      <c r="N206" s="136"/>
      <c r="O206" s="136"/>
      <c r="P206" s="136"/>
      <c r="Q206" s="136"/>
      <c r="R206" s="136"/>
      <c r="S206" s="136"/>
      <c r="T206" s="136"/>
      <c r="U206" s="136"/>
      <c r="V206" s="136"/>
      <c r="W206" s="136"/>
      <c r="X206" s="136"/>
      <c r="Y206" s="136"/>
      <c r="Z206" s="71"/>
    </row>
    <row r="207" spans="1:29" ht="20.100000000000001" customHeight="1" x14ac:dyDescent="0.15">
      <c r="A207" s="53"/>
      <c r="B207" s="133"/>
      <c r="C207" s="73"/>
      <c r="D207" s="139"/>
      <c r="E207" s="262" t="s">
        <v>40</v>
      </c>
      <c r="F207" s="263"/>
      <c r="G207" s="263"/>
      <c r="H207" s="264"/>
      <c r="I207" s="271"/>
      <c r="J207" s="272"/>
      <c r="K207" s="272"/>
      <c r="L207" s="272"/>
      <c r="M207" s="273"/>
      <c r="N207" s="136"/>
      <c r="O207" s="136"/>
      <c r="P207" s="136"/>
      <c r="Q207" s="136"/>
      <c r="R207" s="136"/>
      <c r="S207" s="136"/>
      <c r="T207" s="136"/>
      <c r="U207" s="136"/>
      <c r="V207" s="136"/>
      <c r="W207" s="136"/>
      <c r="X207" s="136"/>
      <c r="Y207" s="136"/>
      <c r="Z207" s="71"/>
    </row>
    <row r="208" spans="1:29" ht="20.100000000000001" customHeight="1" x14ac:dyDescent="0.15">
      <c r="A208" s="53"/>
      <c r="B208" s="133"/>
      <c r="C208" s="73"/>
      <c r="D208" s="139"/>
      <c r="E208" s="265" t="s">
        <v>41</v>
      </c>
      <c r="F208" s="266"/>
      <c r="G208" s="266"/>
      <c r="H208" s="267"/>
      <c r="I208" s="310"/>
      <c r="J208" s="311"/>
      <c r="K208" s="311"/>
      <c r="L208" s="311"/>
      <c r="M208" s="312"/>
      <c r="N208" s="136"/>
      <c r="O208" s="136"/>
      <c r="P208" s="136"/>
      <c r="Q208" s="136"/>
      <c r="R208" s="136"/>
      <c r="S208" s="136"/>
      <c r="T208" s="136"/>
      <c r="U208" s="136"/>
      <c r="V208" s="136"/>
      <c r="W208" s="136"/>
      <c r="X208" s="136"/>
      <c r="Y208" s="136"/>
      <c r="Z208" s="71"/>
    </row>
    <row r="209" spans="1:28" ht="20.100000000000001" customHeight="1" x14ac:dyDescent="0.15">
      <c r="A209" s="53"/>
      <c r="B209" s="133"/>
      <c r="C209" s="73"/>
      <c r="D209" s="139"/>
      <c r="E209" s="265" t="s">
        <v>42</v>
      </c>
      <c r="F209" s="266"/>
      <c r="G209" s="266"/>
      <c r="H209" s="267"/>
      <c r="I209" s="310"/>
      <c r="J209" s="311"/>
      <c r="K209" s="311"/>
      <c r="L209" s="311"/>
      <c r="M209" s="312"/>
      <c r="N209" s="136"/>
      <c r="O209" s="136"/>
      <c r="P209" s="136"/>
      <c r="Q209" s="136"/>
      <c r="R209" s="136"/>
      <c r="S209" s="136"/>
      <c r="T209" s="136"/>
      <c r="U209" s="136"/>
      <c r="V209" s="136"/>
      <c r="W209" s="136"/>
      <c r="X209" s="136"/>
      <c r="Y209" s="136"/>
      <c r="Z209" s="71"/>
    </row>
    <row r="210" spans="1:28" ht="20.100000000000001" customHeight="1" x14ac:dyDescent="0.15">
      <c r="B210" s="140"/>
      <c r="D210" s="140"/>
      <c r="E210" s="265" t="s">
        <v>43</v>
      </c>
      <c r="F210" s="266"/>
      <c r="G210" s="266"/>
      <c r="H210" s="267"/>
      <c r="I210" s="310"/>
      <c r="J210" s="311"/>
      <c r="K210" s="311"/>
      <c r="L210" s="311"/>
      <c r="M210" s="312"/>
      <c r="Z210" s="140"/>
      <c r="AA210" s="131"/>
    </row>
    <row r="211" spans="1:28" ht="20.100000000000001" customHeight="1" x14ac:dyDescent="0.15">
      <c r="B211" s="140"/>
      <c r="C211" s="131"/>
      <c r="D211" s="140"/>
      <c r="E211" s="265" t="s">
        <v>44</v>
      </c>
      <c r="F211" s="266"/>
      <c r="G211" s="266"/>
      <c r="H211" s="267"/>
      <c r="I211" s="310"/>
      <c r="J211" s="311"/>
      <c r="K211" s="311"/>
      <c r="L211" s="311"/>
      <c r="M211" s="312"/>
      <c r="Z211" s="140"/>
    </row>
    <row r="212" spans="1:28" ht="20.100000000000001" customHeight="1" thickBot="1" x14ac:dyDescent="0.2">
      <c r="B212" s="140"/>
      <c r="D212" s="140"/>
      <c r="E212" s="278" t="s">
        <v>45</v>
      </c>
      <c r="F212" s="279"/>
      <c r="G212" s="279"/>
      <c r="H212" s="280"/>
      <c r="I212" s="282"/>
      <c r="J212" s="283"/>
      <c r="K212" s="283"/>
      <c r="L212" s="283"/>
      <c r="M212" s="284"/>
      <c r="Z212" s="140"/>
    </row>
    <row r="213" spans="1:28" ht="20.100000000000001" customHeight="1" thickTop="1" x14ac:dyDescent="0.15">
      <c r="A213" s="1">
        <f>IF(S176&lt;&gt;I213,1001,0)</f>
        <v>0</v>
      </c>
      <c r="B213" s="140"/>
      <c r="E213" s="281" t="s">
        <v>46</v>
      </c>
      <c r="F213" s="281"/>
      <c r="G213" s="281"/>
      <c r="H213" s="281"/>
      <c r="I213" s="285">
        <f>SUM(I207:L212)</f>
        <v>0</v>
      </c>
      <c r="J213" s="286"/>
      <c r="K213" s="286"/>
      <c r="L213" s="286"/>
      <c r="M213" s="287"/>
      <c r="Z213" s="140"/>
    </row>
    <row r="214" spans="1:28" ht="20.100000000000001" customHeight="1" x14ac:dyDescent="0.15">
      <c r="B214" s="140"/>
      <c r="Z214" s="140"/>
    </row>
    <row r="215" spans="1:28" ht="20.100000000000001" customHeight="1" x14ac:dyDescent="0.15">
      <c r="B215" s="140"/>
      <c r="C215" s="141"/>
      <c r="D215" s="65"/>
      <c r="E215" s="65"/>
      <c r="F215" s="65"/>
      <c r="G215" s="65"/>
      <c r="H215" s="65"/>
      <c r="I215" s="65"/>
      <c r="J215" s="65"/>
      <c r="K215" s="65"/>
      <c r="L215" s="65"/>
      <c r="M215" s="65"/>
      <c r="N215" s="65"/>
      <c r="O215" s="65"/>
      <c r="P215" s="65"/>
      <c r="Q215" s="65"/>
      <c r="R215" s="65"/>
      <c r="S215" s="65"/>
      <c r="T215" s="65"/>
      <c r="U215" s="65"/>
      <c r="V215" s="65"/>
      <c r="W215" s="65"/>
      <c r="X215" s="65"/>
      <c r="Y215" s="65"/>
      <c r="Z215" s="142"/>
    </row>
    <row r="216" spans="1:28" ht="20.100000000000001" customHeight="1" x14ac:dyDescent="0.15"/>
    <row r="217" spans="1:28" ht="20.100000000000001" customHeight="1" x14ac:dyDescent="0.15"/>
    <row r="218" spans="1:28" ht="20.100000000000001" customHeight="1" x14ac:dyDescent="0.15">
      <c r="A218" s="53"/>
      <c r="B218" s="53"/>
      <c r="C218" s="213" t="s">
        <v>76</v>
      </c>
      <c r="D218" s="214"/>
      <c r="E218" s="214"/>
      <c r="F218" s="214"/>
      <c r="G218" s="214"/>
      <c r="H218" s="214"/>
      <c r="I218" s="143"/>
      <c r="J218" s="65"/>
      <c r="K218" s="65"/>
      <c r="L218" s="144"/>
      <c r="M218" s="65"/>
      <c r="N218" s="65"/>
      <c r="O218" s="65"/>
      <c r="P218" s="65"/>
      <c r="Q218" s="65"/>
      <c r="R218" s="65"/>
      <c r="S218" s="65"/>
      <c r="T218" s="65"/>
      <c r="U218" s="65"/>
      <c r="V218" s="65"/>
      <c r="W218" s="65"/>
      <c r="X218" s="65"/>
      <c r="Y218" s="65"/>
      <c r="Z218" s="65"/>
    </row>
    <row r="219" spans="1:28" ht="20.100000000000001" customHeight="1" x14ac:dyDescent="0.15">
      <c r="A219" s="53"/>
      <c r="B219" s="53"/>
      <c r="C219" s="66"/>
      <c r="D219" s="67"/>
      <c r="E219" s="67"/>
      <c r="F219" s="67"/>
      <c r="G219" s="67"/>
      <c r="H219" s="67"/>
      <c r="I219" s="145"/>
      <c r="J219" s="68"/>
      <c r="K219" s="68"/>
      <c r="L219" s="68"/>
      <c r="Z219" s="146"/>
      <c r="AB219" s="68"/>
    </row>
    <row r="220" spans="1:28" ht="20.100000000000001" customHeight="1" x14ac:dyDescent="0.15">
      <c r="A220" s="53"/>
      <c r="B220" s="53"/>
      <c r="C220" s="66"/>
      <c r="D220" s="112" t="s">
        <v>118</v>
      </c>
      <c r="E220" s="67"/>
      <c r="F220" s="67"/>
      <c r="G220" s="67"/>
      <c r="H220" s="67"/>
      <c r="I220" s="145"/>
      <c r="K220" s="116"/>
      <c r="Z220" s="116"/>
      <c r="AA220" s="131"/>
      <c r="AB220" s="68"/>
    </row>
    <row r="221" spans="1:28" ht="20.100000000000001" customHeight="1" x14ac:dyDescent="0.15">
      <c r="A221" s="53"/>
      <c r="B221" s="53"/>
      <c r="C221" s="66"/>
      <c r="D221" s="276" t="s">
        <v>52</v>
      </c>
      <c r="E221" s="277"/>
      <c r="F221" s="277"/>
      <c r="G221" s="277"/>
      <c r="H221" s="277"/>
      <c r="I221" s="277"/>
      <c r="J221" s="254" t="s">
        <v>53</v>
      </c>
      <c r="K221" s="255"/>
      <c r="L221" s="255"/>
      <c r="M221" s="256"/>
      <c r="O221" s="208" t="s">
        <v>52</v>
      </c>
      <c r="P221" s="209"/>
      <c r="Q221" s="209"/>
      <c r="R221" s="209"/>
      <c r="S221" s="210"/>
      <c r="T221" s="268" t="s">
        <v>53</v>
      </c>
      <c r="U221" s="269"/>
      <c r="V221" s="269"/>
      <c r="W221" s="269"/>
      <c r="X221" s="269"/>
      <c r="Y221" s="270"/>
      <c r="Z221" s="147"/>
      <c r="AA221" s="148"/>
    </row>
    <row r="222" spans="1:28" ht="20.100000000000001" customHeight="1" x14ac:dyDescent="0.15">
      <c r="A222" s="53"/>
      <c r="B222" s="53"/>
      <c r="C222" s="66"/>
      <c r="D222" s="291" t="s">
        <v>54</v>
      </c>
      <c r="E222" s="292"/>
      <c r="F222" s="292"/>
      <c r="G222" s="292"/>
      <c r="H222" s="292"/>
      <c r="I222" s="292"/>
      <c r="J222" s="257"/>
      <c r="K222" s="258"/>
      <c r="L222" s="258"/>
      <c r="M222" s="259"/>
      <c r="O222" s="274" t="s">
        <v>77</v>
      </c>
      <c r="P222" s="275"/>
      <c r="Q222" s="275"/>
      <c r="R222" s="275"/>
      <c r="S222" s="275"/>
      <c r="T222" s="271"/>
      <c r="U222" s="272"/>
      <c r="V222" s="272"/>
      <c r="W222" s="272"/>
      <c r="X222" s="272"/>
      <c r="Y222" s="273"/>
      <c r="Z222" s="149"/>
      <c r="AA222" s="150"/>
    </row>
    <row r="223" spans="1:28" ht="20.100000000000001" customHeight="1" x14ac:dyDescent="0.15">
      <c r="A223" s="53"/>
      <c r="B223" s="53"/>
      <c r="C223" s="66"/>
      <c r="D223" s="193" t="s">
        <v>55</v>
      </c>
      <c r="E223" s="194"/>
      <c r="F223" s="194"/>
      <c r="G223" s="194"/>
      <c r="H223" s="194"/>
      <c r="I223" s="194"/>
      <c r="J223" s="288"/>
      <c r="K223" s="289"/>
      <c r="L223" s="289"/>
      <c r="M223" s="290"/>
      <c r="O223" s="195" t="s">
        <v>78</v>
      </c>
      <c r="P223" s="196"/>
      <c r="Q223" s="196"/>
      <c r="R223" s="196"/>
      <c r="S223" s="196"/>
      <c r="T223" s="199"/>
      <c r="U223" s="189"/>
      <c r="V223" s="189"/>
      <c r="W223" s="189"/>
      <c r="X223" s="189"/>
      <c r="Y223" s="190"/>
      <c r="Z223" s="149"/>
      <c r="AA223" s="150"/>
    </row>
    <row r="224" spans="1:28" ht="20.100000000000001" customHeight="1" x14ac:dyDescent="0.15">
      <c r="A224" s="53"/>
      <c r="B224" s="53"/>
      <c r="C224" s="66"/>
      <c r="D224" s="193" t="s">
        <v>84</v>
      </c>
      <c r="E224" s="194"/>
      <c r="F224" s="194"/>
      <c r="G224" s="194"/>
      <c r="H224" s="194"/>
      <c r="I224" s="194"/>
      <c r="J224" s="202"/>
      <c r="K224" s="203"/>
      <c r="L224" s="203"/>
      <c r="M224" s="204"/>
      <c r="O224" s="195" t="s">
        <v>83</v>
      </c>
      <c r="P224" s="196"/>
      <c r="Q224" s="196"/>
      <c r="R224" s="196"/>
      <c r="S224" s="196"/>
      <c r="T224" s="199"/>
      <c r="U224" s="189"/>
      <c r="V224" s="189"/>
      <c r="W224" s="189"/>
      <c r="X224" s="189"/>
      <c r="Y224" s="190"/>
      <c r="Z224" s="151"/>
      <c r="AA224" s="152"/>
    </row>
    <row r="225" spans="1:27" ht="20.100000000000001" customHeight="1" x14ac:dyDescent="0.15">
      <c r="A225" s="53"/>
      <c r="B225" s="53"/>
      <c r="C225" s="66"/>
      <c r="D225" s="193" t="s">
        <v>85</v>
      </c>
      <c r="E225" s="194"/>
      <c r="F225" s="194"/>
      <c r="G225" s="194"/>
      <c r="H225" s="194"/>
      <c r="I225" s="194"/>
      <c r="J225" s="202"/>
      <c r="K225" s="203"/>
      <c r="L225" s="203"/>
      <c r="M225" s="204"/>
      <c r="O225" s="195" t="s">
        <v>82</v>
      </c>
      <c r="P225" s="196"/>
      <c r="Q225" s="196"/>
      <c r="R225" s="196"/>
      <c r="S225" s="196"/>
      <c r="T225" s="199"/>
      <c r="U225" s="189"/>
      <c r="V225" s="189"/>
      <c r="W225" s="189"/>
      <c r="X225" s="189"/>
      <c r="Y225" s="190"/>
      <c r="Z225" s="151"/>
      <c r="AA225" s="152"/>
    </row>
    <row r="226" spans="1:27" ht="20.100000000000001" customHeight="1" x14ac:dyDescent="0.15">
      <c r="A226" s="53"/>
      <c r="B226" s="53"/>
      <c r="C226" s="66"/>
      <c r="D226" s="193" t="s">
        <v>86</v>
      </c>
      <c r="E226" s="194"/>
      <c r="F226" s="194"/>
      <c r="G226" s="194"/>
      <c r="H226" s="194"/>
      <c r="I226" s="194"/>
      <c r="J226" s="202"/>
      <c r="K226" s="203"/>
      <c r="L226" s="203"/>
      <c r="M226" s="204"/>
      <c r="O226" s="206" t="s">
        <v>81</v>
      </c>
      <c r="P226" s="207"/>
      <c r="Q226" s="207"/>
      <c r="R226" s="207"/>
      <c r="S226" s="207"/>
      <c r="T226" s="199"/>
      <c r="U226" s="189"/>
      <c r="V226" s="189"/>
      <c r="W226" s="189"/>
      <c r="X226" s="189"/>
      <c r="Y226" s="190"/>
      <c r="Z226" s="140"/>
    </row>
    <row r="227" spans="1:27" ht="20.100000000000001" customHeight="1" x14ac:dyDescent="0.15">
      <c r="A227" s="53"/>
      <c r="B227" s="53"/>
      <c r="C227" s="66"/>
      <c r="D227" s="193" t="s">
        <v>87</v>
      </c>
      <c r="E227" s="194"/>
      <c r="F227" s="194"/>
      <c r="G227" s="194"/>
      <c r="H227" s="194"/>
      <c r="I227" s="194"/>
      <c r="J227" s="202"/>
      <c r="K227" s="203"/>
      <c r="L227" s="203"/>
      <c r="M227" s="204"/>
      <c r="O227" s="195" t="s">
        <v>65</v>
      </c>
      <c r="P227" s="196"/>
      <c r="Q227" s="196"/>
      <c r="R227" s="196"/>
      <c r="S227" s="196"/>
      <c r="T227" s="199"/>
      <c r="U227" s="189"/>
      <c r="V227" s="189"/>
      <c r="W227" s="189"/>
      <c r="X227" s="189"/>
      <c r="Y227" s="190"/>
      <c r="Z227" s="140"/>
    </row>
    <row r="228" spans="1:27" ht="20.100000000000001" customHeight="1" x14ac:dyDescent="0.15">
      <c r="A228" s="53"/>
      <c r="B228" s="53"/>
      <c r="C228" s="66"/>
      <c r="D228" s="193" t="s">
        <v>88</v>
      </c>
      <c r="E228" s="194"/>
      <c r="F228" s="194"/>
      <c r="G228" s="194"/>
      <c r="H228" s="194"/>
      <c r="I228" s="194"/>
      <c r="J228" s="202"/>
      <c r="K228" s="203"/>
      <c r="L228" s="203"/>
      <c r="M228" s="204"/>
      <c r="O228" s="195" t="s">
        <v>66</v>
      </c>
      <c r="P228" s="196"/>
      <c r="Q228" s="196"/>
      <c r="R228" s="196"/>
      <c r="S228" s="196"/>
      <c r="T228" s="199"/>
      <c r="U228" s="189"/>
      <c r="V228" s="189"/>
      <c r="W228" s="189"/>
      <c r="X228" s="189"/>
      <c r="Y228" s="190"/>
      <c r="Z228" s="140"/>
    </row>
    <row r="229" spans="1:27" ht="20.100000000000001" customHeight="1" x14ac:dyDescent="0.15">
      <c r="A229" s="53"/>
      <c r="B229" s="53"/>
      <c r="C229" s="66"/>
      <c r="D229" s="193" t="s">
        <v>89</v>
      </c>
      <c r="E229" s="194"/>
      <c r="F229" s="194"/>
      <c r="G229" s="194"/>
      <c r="H229" s="194"/>
      <c r="I229" s="194"/>
      <c r="J229" s="288"/>
      <c r="K229" s="289"/>
      <c r="L229" s="289"/>
      <c r="M229" s="290"/>
      <c r="O229" s="195" t="s">
        <v>67</v>
      </c>
      <c r="P229" s="196"/>
      <c r="Q229" s="196"/>
      <c r="R229" s="196"/>
      <c r="S229" s="196"/>
      <c r="T229" s="199"/>
      <c r="U229" s="189"/>
      <c r="V229" s="189"/>
      <c r="W229" s="189"/>
      <c r="X229" s="189"/>
      <c r="Y229" s="190"/>
      <c r="Z229" s="140"/>
    </row>
    <row r="230" spans="1:27" ht="20.100000000000001" customHeight="1" x14ac:dyDescent="0.15">
      <c r="A230" s="53"/>
      <c r="B230" s="53"/>
      <c r="C230" s="66"/>
      <c r="D230" s="193" t="s">
        <v>114</v>
      </c>
      <c r="E230" s="194"/>
      <c r="F230" s="194"/>
      <c r="G230" s="194"/>
      <c r="H230" s="194"/>
      <c r="I230" s="194"/>
      <c r="J230" s="288"/>
      <c r="K230" s="289"/>
      <c r="L230" s="289"/>
      <c r="M230" s="290"/>
      <c r="O230" s="195" t="s">
        <v>68</v>
      </c>
      <c r="P230" s="196"/>
      <c r="Q230" s="196"/>
      <c r="R230" s="196"/>
      <c r="S230" s="196"/>
      <c r="T230" s="199"/>
      <c r="U230" s="189"/>
      <c r="V230" s="189"/>
      <c r="W230" s="189"/>
      <c r="X230" s="189"/>
      <c r="Y230" s="190"/>
      <c r="Z230" s="140"/>
    </row>
    <row r="231" spans="1:27" ht="20.100000000000001" customHeight="1" x14ac:dyDescent="0.15">
      <c r="A231" s="53"/>
      <c r="B231" s="53"/>
      <c r="C231" s="66"/>
      <c r="D231" s="193" t="s">
        <v>115</v>
      </c>
      <c r="E231" s="194"/>
      <c r="F231" s="194"/>
      <c r="G231" s="194"/>
      <c r="H231" s="194"/>
      <c r="I231" s="194"/>
      <c r="J231" s="288"/>
      <c r="K231" s="289"/>
      <c r="L231" s="289"/>
      <c r="M231" s="290"/>
      <c r="O231" s="195" t="s">
        <v>80</v>
      </c>
      <c r="P231" s="196"/>
      <c r="Q231" s="196"/>
      <c r="R231" s="196"/>
      <c r="S231" s="196"/>
      <c r="T231" s="199"/>
      <c r="U231" s="189"/>
      <c r="V231" s="189"/>
      <c r="W231" s="189"/>
      <c r="X231" s="189"/>
      <c r="Y231" s="190"/>
      <c r="Z231" s="140"/>
    </row>
    <row r="232" spans="1:27" ht="20.100000000000001" customHeight="1" x14ac:dyDescent="0.15">
      <c r="A232" s="53"/>
      <c r="B232" s="53"/>
      <c r="C232" s="66"/>
      <c r="D232" s="193" t="s">
        <v>56</v>
      </c>
      <c r="E232" s="194"/>
      <c r="F232" s="194"/>
      <c r="G232" s="194"/>
      <c r="H232" s="194"/>
      <c r="I232" s="194"/>
      <c r="J232" s="288"/>
      <c r="K232" s="289"/>
      <c r="L232" s="289"/>
      <c r="M232" s="290"/>
      <c r="O232" s="195" t="s">
        <v>79</v>
      </c>
      <c r="P232" s="196"/>
      <c r="Q232" s="196"/>
      <c r="R232" s="196"/>
      <c r="S232" s="196"/>
      <c r="T232" s="199"/>
      <c r="U232" s="189"/>
      <c r="V232" s="189"/>
      <c r="W232" s="189"/>
      <c r="X232" s="189"/>
      <c r="Y232" s="190"/>
      <c r="Z232" s="140"/>
    </row>
    <row r="233" spans="1:27" ht="20.100000000000001" customHeight="1" x14ac:dyDescent="0.15">
      <c r="A233" s="53"/>
      <c r="B233" s="53"/>
      <c r="C233" s="66"/>
      <c r="D233" s="193" t="s">
        <v>57</v>
      </c>
      <c r="E233" s="194"/>
      <c r="F233" s="194"/>
      <c r="G233" s="194"/>
      <c r="H233" s="194"/>
      <c r="I233" s="194"/>
      <c r="J233" s="288"/>
      <c r="K233" s="289"/>
      <c r="L233" s="289"/>
      <c r="M233" s="290"/>
      <c r="O233" s="195" t="s">
        <v>69</v>
      </c>
      <c r="P233" s="196"/>
      <c r="Q233" s="196"/>
      <c r="R233" s="196"/>
      <c r="S233" s="196"/>
      <c r="T233" s="199"/>
      <c r="U233" s="189"/>
      <c r="V233" s="189"/>
      <c r="W233" s="189"/>
      <c r="X233" s="189"/>
      <c r="Y233" s="190"/>
      <c r="Z233" s="140"/>
    </row>
    <row r="234" spans="1:27" ht="20.100000000000001" customHeight="1" x14ac:dyDescent="0.15">
      <c r="A234" s="53"/>
      <c r="B234" s="53"/>
      <c r="C234" s="66"/>
      <c r="D234" s="193" t="s">
        <v>58</v>
      </c>
      <c r="E234" s="194"/>
      <c r="F234" s="194"/>
      <c r="G234" s="194"/>
      <c r="H234" s="194"/>
      <c r="I234" s="194"/>
      <c r="J234" s="288"/>
      <c r="K234" s="289"/>
      <c r="L234" s="289"/>
      <c r="M234" s="290"/>
      <c r="O234" s="195" t="s">
        <v>70</v>
      </c>
      <c r="P234" s="196"/>
      <c r="Q234" s="196"/>
      <c r="R234" s="196"/>
      <c r="S234" s="196"/>
      <c r="T234" s="199"/>
      <c r="U234" s="189"/>
      <c r="V234" s="189"/>
      <c r="W234" s="189"/>
      <c r="X234" s="189"/>
      <c r="Y234" s="190"/>
      <c r="Z234" s="140"/>
    </row>
    <row r="235" spans="1:27" ht="20.100000000000001" customHeight="1" x14ac:dyDescent="0.15">
      <c r="A235" s="53"/>
      <c r="B235" s="53"/>
      <c r="C235" s="66"/>
      <c r="D235" s="193" t="s">
        <v>59</v>
      </c>
      <c r="E235" s="194"/>
      <c r="F235" s="194"/>
      <c r="G235" s="194"/>
      <c r="H235" s="194"/>
      <c r="I235" s="194"/>
      <c r="J235" s="288"/>
      <c r="K235" s="289"/>
      <c r="L235" s="289"/>
      <c r="M235" s="290"/>
      <c r="O235" s="195" t="s">
        <v>71</v>
      </c>
      <c r="P235" s="196"/>
      <c r="Q235" s="196"/>
      <c r="R235" s="196"/>
      <c r="S235" s="196"/>
      <c r="T235" s="199"/>
      <c r="U235" s="189"/>
      <c r="V235" s="189"/>
      <c r="W235" s="189"/>
      <c r="X235" s="189"/>
      <c r="Y235" s="190"/>
      <c r="Z235" s="140"/>
    </row>
    <row r="236" spans="1:27" ht="20.100000000000001" customHeight="1" x14ac:dyDescent="0.15">
      <c r="A236" s="53"/>
      <c r="B236" s="53"/>
      <c r="C236" s="66"/>
      <c r="D236" s="193" t="s">
        <v>90</v>
      </c>
      <c r="E236" s="194"/>
      <c r="F236" s="194"/>
      <c r="G236" s="194"/>
      <c r="H236" s="194"/>
      <c r="I236" s="194"/>
      <c r="J236" s="288"/>
      <c r="K236" s="289"/>
      <c r="L236" s="289"/>
      <c r="M236" s="290"/>
      <c r="O236" s="195" t="s">
        <v>72</v>
      </c>
      <c r="P236" s="196"/>
      <c r="Q236" s="196"/>
      <c r="R236" s="196"/>
      <c r="S236" s="196"/>
      <c r="T236" s="199"/>
      <c r="U236" s="189"/>
      <c r="V236" s="189"/>
      <c r="W236" s="189"/>
      <c r="X236" s="189"/>
      <c r="Y236" s="190"/>
      <c r="Z236" s="140"/>
    </row>
    <row r="237" spans="1:27" ht="20.100000000000001" customHeight="1" x14ac:dyDescent="0.15">
      <c r="A237" s="53"/>
      <c r="B237" s="53"/>
      <c r="C237" s="66"/>
      <c r="D237" s="193" t="s">
        <v>91</v>
      </c>
      <c r="E237" s="194"/>
      <c r="F237" s="194"/>
      <c r="G237" s="194"/>
      <c r="H237" s="194"/>
      <c r="I237" s="194"/>
      <c r="J237" s="288"/>
      <c r="K237" s="289"/>
      <c r="L237" s="289"/>
      <c r="M237" s="290"/>
      <c r="O237" s="195" t="s">
        <v>93</v>
      </c>
      <c r="P237" s="196"/>
      <c r="Q237" s="196"/>
      <c r="R237" s="196"/>
      <c r="S237" s="196"/>
      <c r="T237" s="199"/>
      <c r="U237" s="189"/>
      <c r="V237" s="189"/>
      <c r="W237" s="189"/>
      <c r="X237" s="189"/>
      <c r="Y237" s="190"/>
      <c r="Z237" s="140"/>
    </row>
    <row r="238" spans="1:27" ht="20.100000000000001" customHeight="1" x14ac:dyDescent="0.15">
      <c r="A238" s="53"/>
      <c r="B238" s="53"/>
      <c r="C238" s="66"/>
      <c r="D238" s="193" t="s">
        <v>60</v>
      </c>
      <c r="E238" s="194"/>
      <c r="F238" s="194"/>
      <c r="G238" s="194"/>
      <c r="H238" s="194"/>
      <c r="I238" s="194"/>
      <c r="J238" s="288"/>
      <c r="K238" s="289"/>
      <c r="L238" s="289"/>
      <c r="M238" s="290"/>
      <c r="O238" s="195" t="s">
        <v>73</v>
      </c>
      <c r="P238" s="196"/>
      <c r="Q238" s="196"/>
      <c r="R238" s="196"/>
      <c r="S238" s="196"/>
      <c r="T238" s="199"/>
      <c r="U238" s="189"/>
      <c r="V238" s="189"/>
      <c r="W238" s="189"/>
      <c r="X238" s="189"/>
      <c r="Y238" s="190"/>
      <c r="Z238" s="140"/>
    </row>
    <row r="239" spans="1:27" ht="20.100000000000001" customHeight="1" x14ac:dyDescent="0.15">
      <c r="A239" s="53"/>
      <c r="B239" s="53"/>
      <c r="C239" s="66"/>
      <c r="D239" s="193" t="s">
        <v>61</v>
      </c>
      <c r="E239" s="194"/>
      <c r="F239" s="194"/>
      <c r="G239" s="194"/>
      <c r="H239" s="194"/>
      <c r="I239" s="194"/>
      <c r="J239" s="288"/>
      <c r="K239" s="289"/>
      <c r="L239" s="289"/>
      <c r="M239" s="290"/>
      <c r="O239" s="195" t="s">
        <v>74</v>
      </c>
      <c r="P239" s="196"/>
      <c r="Q239" s="196"/>
      <c r="R239" s="196"/>
      <c r="S239" s="196"/>
      <c r="T239" s="199"/>
      <c r="U239" s="189"/>
      <c r="V239" s="189"/>
      <c r="W239" s="189"/>
      <c r="X239" s="189"/>
      <c r="Y239" s="190"/>
      <c r="Z239" s="140"/>
    </row>
    <row r="240" spans="1:27" ht="20.100000000000001" customHeight="1" x14ac:dyDescent="0.15">
      <c r="A240" s="53"/>
      <c r="B240" s="53"/>
      <c r="C240" s="66"/>
      <c r="D240" s="193" t="s">
        <v>62</v>
      </c>
      <c r="E240" s="194"/>
      <c r="F240" s="194"/>
      <c r="G240" s="194"/>
      <c r="H240" s="194"/>
      <c r="I240" s="194"/>
      <c r="J240" s="288"/>
      <c r="K240" s="289"/>
      <c r="L240" s="289"/>
      <c r="M240" s="290"/>
      <c r="O240" s="195" t="s">
        <v>75</v>
      </c>
      <c r="P240" s="196"/>
      <c r="Q240" s="196"/>
      <c r="R240" s="196"/>
      <c r="S240" s="196"/>
      <c r="T240" s="199"/>
      <c r="U240" s="189"/>
      <c r="V240" s="189"/>
      <c r="W240" s="189"/>
      <c r="X240" s="189"/>
      <c r="Y240" s="190"/>
      <c r="Z240" s="140"/>
    </row>
    <row r="241" spans="1:26" ht="20.100000000000001" customHeight="1" x14ac:dyDescent="0.15">
      <c r="A241" s="53"/>
      <c r="B241" s="53"/>
      <c r="C241" s="66"/>
      <c r="D241" s="193" t="s">
        <v>92</v>
      </c>
      <c r="E241" s="194"/>
      <c r="F241" s="194"/>
      <c r="G241" s="194"/>
      <c r="H241" s="194"/>
      <c r="I241" s="194"/>
      <c r="J241" s="288"/>
      <c r="K241" s="289"/>
      <c r="L241" s="289"/>
      <c r="M241" s="290"/>
      <c r="O241" s="303" t="s">
        <v>47</v>
      </c>
      <c r="P241" s="304"/>
      <c r="Q241" s="304"/>
      <c r="R241" s="304"/>
      <c r="S241" s="304"/>
      <c r="T241" s="199"/>
      <c r="U241" s="189"/>
      <c r="V241" s="189"/>
      <c r="W241" s="189"/>
      <c r="X241" s="189"/>
      <c r="Y241" s="190"/>
      <c r="Z241" s="140"/>
    </row>
    <row r="242" spans="1:26" ht="20.100000000000001" customHeight="1" x14ac:dyDescent="0.15">
      <c r="A242" s="53"/>
      <c r="B242" s="53"/>
      <c r="C242" s="66"/>
      <c r="D242" s="193" t="s">
        <v>63</v>
      </c>
      <c r="E242" s="194"/>
      <c r="F242" s="194"/>
      <c r="G242" s="194"/>
      <c r="H242" s="194"/>
      <c r="I242" s="194"/>
      <c r="J242" s="288"/>
      <c r="K242" s="289"/>
      <c r="L242" s="289"/>
      <c r="M242" s="290"/>
      <c r="O242" s="295" t="s">
        <v>106</v>
      </c>
      <c r="P242" s="296"/>
      <c r="Q242" s="296"/>
      <c r="R242" s="296"/>
      <c r="S242" s="296"/>
      <c r="T242" s="297"/>
      <c r="U242" s="298"/>
      <c r="V242" s="298"/>
      <c r="W242" s="298"/>
      <c r="X242" s="298"/>
      <c r="Y242" s="299"/>
      <c r="Z242" s="140"/>
    </row>
    <row r="243" spans="1:26" ht="20.100000000000001" customHeight="1" x14ac:dyDescent="0.15">
      <c r="B243" s="140"/>
      <c r="D243" s="293" t="s">
        <v>64</v>
      </c>
      <c r="E243" s="294"/>
      <c r="F243" s="294"/>
      <c r="G243" s="294"/>
      <c r="H243" s="294"/>
      <c r="I243" s="294"/>
      <c r="J243" s="300"/>
      <c r="K243" s="301"/>
      <c r="L243" s="301"/>
      <c r="M243" s="302"/>
      <c r="Z243" s="140"/>
    </row>
    <row r="244" spans="1:26" ht="20.100000000000001" customHeight="1" x14ac:dyDescent="0.15">
      <c r="B244" s="140"/>
      <c r="D244" s="153"/>
      <c r="E244" s="153"/>
      <c r="F244" s="153"/>
      <c r="G244" s="153"/>
      <c r="H244" s="153"/>
      <c r="I244" s="153"/>
      <c r="Z244" s="140"/>
    </row>
    <row r="245" spans="1:26" ht="20.100000000000001" customHeight="1" x14ac:dyDescent="0.15">
      <c r="B245" s="140"/>
      <c r="C245" s="141"/>
      <c r="D245" s="65"/>
      <c r="E245" s="65"/>
      <c r="F245" s="65"/>
      <c r="G245" s="65"/>
      <c r="H245" s="65"/>
      <c r="I245" s="65"/>
      <c r="J245" s="65"/>
      <c r="K245" s="65"/>
      <c r="L245" s="65"/>
      <c r="M245" s="65"/>
      <c r="N245" s="65"/>
      <c r="O245" s="65"/>
      <c r="P245" s="65"/>
      <c r="Q245" s="65"/>
      <c r="R245" s="65"/>
      <c r="S245" s="65"/>
      <c r="T245" s="65"/>
      <c r="U245" s="65"/>
      <c r="V245" s="65"/>
      <c r="W245" s="65"/>
      <c r="X245" s="65"/>
      <c r="Y245" s="65"/>
      <c r="Z245" s="142"/>
    </row>
    <row r="248" spans="1:26" ht="20.100000000000001" customHeight="1" x14ac:dyDescent="0.15">
      <c r="A248" s="53"/>
      <c r="B248" s="53"/>
      <c r="C248" s="213" t="s">
        <v>101</v>
      </c>
      <c r="D248" s="214"/>
      <c r="E248" s="214"/>
      <c r="F248" s="214"/>
      <c r="G248" s="214"/>
      <c r="H248" s="215"/>
      <c r="I248" s="91"/>
      <c r="R248" s="154"/>
      <c r="S248" s="155"/>
      <c r="T248" s="65"/>
      <c r="U248" s="65"/>
      <c r="V248" s="65"/>
      <c r="W248" s="65"/>
      <c r="X248" s="65"/>
      <c r="Y248" s="65"/>
      <c r="Z248" s="65"/>
    </row>
    <row r="249" spans="1:26" ht="15.75" customHeight="1" x14ac:dyDescent="0.15">
      <c r="A249" s="53"/>
      <c r="B249" s="53"/>
      <c r="C249" s="66"/>
      <c r="D249" s="67"/>
      <c r="E249" s="67"/>
      <c r="F249" s="67"/>
      <c r="G249" s="67"/>
      <c r="H249" s="67"/>
      <c r="I249" s="109"/>
      <c r="J249" s="69"/>
      <c r="K249" s="69"/>
      <c r="L249" s="69"/>
      <c r="M249" s="69"/>
      <c r="N249" s="69"/>
      <c r="O249" s="69"/>
      <c r="P249" s="69"/>
      <c r="Q249" s="69"/>
      <c r="R249" s="156"/>
      <c r="S249" s="157"/>
      <c r="Z249" s="146"/>
    </row>
    <row r="250" spans="1:26" ht="15.75" customHeight="1" x14ac:dyDescent="0.15">
      <c r="A250" s="53">
        <f>IF(AND(役員情報入力シート!D9&lt;&gt;"",役員情報入力シート!E9&lt;&gt;"",役員情報入力シート!F9&lt;&gt;""), 0, 1001)</f>
        <v>1001</v>
      </c>
      <c r="B250" s="164"/>
      <c r="C250" s="72"/>
      <c r="D250" s="112" t="s">
        <v>151</v>
      </c>
      <c r="E250" s="68"/>
      <c r="F250" s="68"/>
      <c r="G250" s="68"/>
      <c r="H250" s="68"/>
      <c r="I250" s="158"/>
      <c r="J250" s="82"/>
      <c r="K250" s="82"/>
      <c r="L250" s="82"/>
      <c r="M250" s="82"/>
      <c r="N250" s="82"/>
      <c r="O250" s="82"/>
      <c r="P250" s="82"/>
      <c r="Q250" s="82"/>
      <c r="R250" s="159"/>
      <c r="S250" s="159"/>
      <c r="Z250" s="140"/>
    </row>
    <row r="251" spans="1:26" ht="15.75" customHeight="1" x14ac:dyDescent="0.15">
      <c r="A251" s="53"/>
      <c r="B251" s="53"/>
      <c r="C251" s="86"/>
      <c r="D251" s="87"/>
      <c r="E251" s="87"/>
      <c r="F251" s="87"/>
      <c r="G251" s="87"/>
      <c r="H251" s="87"/>
      <c r="I251" s="160"/>
      <c r="J251" s="161"/>
      <c r="K251" s="161"/>
      <c r="L251" s="161"/>
      <c r="M251" s="161"/>
      <c r="N251" s="161"/>
      <c r="O251" s="161"/>
      <c r="P251" s="161"/>
      <c r="Q251" s="161"/>
      <c r="R251" s="162"/>
      <c r="S251" s="162"/>
      <c r="T251" s="65"/>
      <c r="U251" s="65"/>
      <c r="V251" s="65"/>
      <c r="W251" s="65"/>
      <c r="X251" s="65"/>
      <c r="Y251" s="65"/>
      <c r="Z251" s="142"/>
    </row>
    <row r="252" spans="1:26" ht="15" customHeight="1" x14ac:dyDescent="0.15">
      <c r="A252" s="53"/>
      <c r="B252" s="53"/>
      <c r="C252" s="68"/>
      <c r="D252" s="68"/>
      <c r="E252" s="68"/>
      <c r="F252" s="68"/>
      <c r="G252" s="68"/>
      <c r="H252" s="68"/>
      <c r="I252" s="163"/>
      <c r="J252" s="82"/>
      <c r="K252" s="82"/>
      <c r="L252" s="82"/>
      <c r="M252" s="82"/>
      <c r="N252" s="82"/>
      <c r="O252" s="82"/>
      <c r="P252" s="82"/>
      <c r="Q252" s="82"/>
      <c r="R252" s="159"/>
      <c r="S252" s="159"/>
    </row>
  </sheetData>
  <dataConsolidate/>
  <mergeCells count="266">
    <mergeCell ref="I42:M42"/>
    <mergeCell ref="J43:Y43"/>
    <mergeCell ref="W1:Z1"/>
    <mergeCell ref="I206:M206"/>
    <mergeCell ref="I207:M207"/>
    <mergeCell ref="I208:M208"/>
    <mergeCell ref="I209:M209"/>
    <mergeCell ref="I210:M210"/>
    <mergeCell ref="I211:M211"/>
    <mergeCell ref="N183:O183"/>
    <mergeCell ref="N188:O188"/>
    <mergeCell ref="N200:O200"/>
    <mergeCell ref="K196:L196"/>
    <mergeCell ref="K200:L200"/>
    <mergeCell ref="K195:L195"/>
    <mergeCell ref="E200:J200"/>
    <mergeCell ref="K197:L197"/>
    <mergeCell ref="K198:L198"/>
    <mergeCell ref="K199:L199"/>
    <mergeCell ref="E197:J197"/>
    <mergeCell ref="E198:J198"/>
    <mergeCell ref="E199:J199"/>
    <mergeCell ref="E174:J174"/>
    <mergeCell ref="E175:J175"/>
    <mergeCell ref="E176:J176"/>
    <mergeCell ref="E177:J177"/>
    <mergeCell ref="E178:J178"/>
    <mergeCell ref="K175:L175"/>
    <mergeCell ref="K176:L176"/>
    <mergeCell ref="K182:L182"/>
    <mergeCell ref="K177:L177"/>
    <mergeCell ref="E180:J180"/>
    <mergeCell ref="K181:L181"/>
    <mergeCell ref="E179:J179"/>
    <mergeCell ref="C248:H248"/>
    <mergeCell ref="T239:Y239"/>
    <mergeCell ref="T240:Y240"/>
    <mergeCell ref="T241:Y241"/>
    <mergeCell ref="T242:Y242"/>
    <mergeCell ref="J238:M238"/>
    <mergeCell ref="J239:M239"/>
    <mergeCell ref="J240:M240"/>
    <mergeCell ref="J241:M241"/>
    <mergeCell ref="J242:M242"/>
    <mergeCell ref="J243:M243"/>
    <mergeCell ref="O241:S241"/>
    <mergeCell ref="O240:S240"/>
    <mergeCell ref="O239:S239"/>
    <mergeCell ref="T234:Y234"/>
    <mergeCell ref="T235:Y235"/>
    <mergeCell ref="T236:Y236"/>
    <mergeCell ref="T237:Y237"/>
    <mergeCell ref="D242:I242"/>
    <mergeCell ref="D243:I243"/>
    <mergeCell ref="O231:S231"/>
    <mergeCell ref="O232:S232"/>
    <mergeCell ref="O233:S233"/>
    <mergeCell ref="O234:S234"/>
    <mergeCell ref="O235:S235"/>
    <mergeCell ref="O236:S236"/>
    <mergeCell ref="O237:S237"/>
    <mergeCell ref="O242:S242"/>
    <mergeCell ref="T238:Y238"/>
    <mergeCell ref="J231:M231"/>
    <mergeCell ref="J232:M232"/>
    <mergeCell ref="J233:M233"/>
    <mergeCell ref="O238:S238"/>
    <mergeCell ref="J234:M234"/>
    <mergeCell ref="J235:M235"/>
    <mergeCell ref="J236:M236"/>
    <mergeCell ref="J237:M237"/>
    <mergeCell ref="D237:I237"/>
    <mergeCell ref="D235:I235"/>
    <mergeCell ref="D236:I236"/>
    <mergeCell ref="J223:M223"/>
    <mergeCell ref="D239:I239"/>
    <mergeCell ref="D240:I240"/>
    <mergeCell ref="D241:I241"/>
    <mergeCell ref="D222:I222"/>
    <mergeCell ref="D233:I233"/>
    <mergeCell ref="D234:I234"/>
    <mergeCell ref="D238:I238"/>
    <mergeCell ref="D232:I232"/>
    <mergeCell ref="D228:I228"/>
    <mergeCell ref="J229:M229"/>
    <mergeCell ref="J230:M230"/>
    <mergeCell ref="J225:M225"/>
    <mergeCell ref="J226:M226"/>
    <mergeCell ref="J227:M227"/>
    <mergeCell ref="J228:M228"/>
    <mergeCell ref="D224:I224"/>
    <mergeCell ref="D225:I225"/>
    <mergeCell ref="D226:I226"/>
    <mergeCell ref="D227:I227"/>
    <mergeCell ref="D223:I223"/>
    <mergeCell ref="D231:I231"/>
    <mergeCell ref="N191:O191"/>
    <mergeCell ref="N195:O195"/>
    <mergeCell ref="N196:O196"/>
    <mergeCell ref="N184:O184"/>
    <mergeCell ref="V184:Y184"/>
    <mergeCell ref="C218:H218"/>
    <mergeCell ref="J221:M221"/>
    <mergeCell ref="J222:M222"/>
    <mergeCell ref="D202:Y202"/>
    <mergeCell ref="E206:H206"/>
    <mergeCell ref="E207:H207"/>
    <mergeCell ref="E208:H208"/>
    <mergeCell ref="E209:H209"/>
    <mergeCell ref="E210:H210"/>
    <mergeCell ref="T221:Y221"/>
    <mergeCell ref="T222:Y222"/>
    <mergeCell ref="O222:S222"/>
    <mergeCell ref="D221:I221"/>
    <mergeCell ref="E211:H211"/>
    <mergeCell ref="E212:H212"/>
    <mergeCell ref="E213:H213"/>
    <mergeCell ref="I212:M212"/>
    <mergeCell ref="I213:M213"/>
    <mergeCell ref="E196:J196"/>
    <mergeCell ref="N182:O182"/>
    <mergeCell ref="E188:J188"/>
    <mergeCell ref="E189:J189"/>
    <mergeCell ref="E169:J170"/>
    <mergeCell ref="E171:J171"/>
    <mergeCell ref="E172:J172"/>
    <mergeCell ref="E173:J173"/>
    <mergeCell ref="K169:L170"/>
    <mergeCell ref="N169:O170"/>
    <mergeCell ref="E181:J181"/>
    <mergeCell ref="E182:J182"/>
    <mergeCell ref="E183:J183"/>
    <mergeCell ref="E184:J184"/>
    <mergeCell ref="E185:J185"/>
    <mergeCell ref="E186:J186"/>
    <mergeCell ref="E187:J187"/>
    <mergeCell ref="K183:L183"/>
    <mergeCell ref="K184:L184"/>
    <mergeCell ref="N171:O171"/>
    <mergeCell ref="K180:L180"/>
    <mergeCell ref="N179:O179"/>
    <mergeCell ref="N177:O177"/>
    <mergeCell ref="N178:O178"/>
    <mergeCell ref="K179:L179"/>
    <mergeCell ref="C13:H13"/>
    <mergeCell ref="I22:Y22"/>
    <mergeCell ref="I24:Y24"/>
    <mergeCell ref="I28:Y28"/>
    <mergeCell ref="I83:M83"/>
    <mergeCell ref="I81:Y81"/>
    <mergeCell ref="I63:M63"/>
    <mergeCell ref="I69:M69"/>
    <mergeCell ref="I36:M36"/>
    <mergeCell ref="I40:M40"/>
    <mergeCell ref="I34:M34"/>
    <mergeCell ref="I38:Y38"/>
    <mergeCell ref="I26:Y26"/>
    <mergeCell ref="I71:Y71"/>
    <mergeCell ref="I73:Y73"/>
    <mergeCell ref="J74:Y74"/>
    <mergeCell ref="I75:Y75"/>
    <mergeCell ref="J76:Y76"/>
    <mergeCell ref="I77:Y77"/>
    <mergeCell ref="I79:Y79"/>
    <mergeCell ref="C60:H60"/>
    <mergeCell ref="I20:M20"/>
    <mergeCell ref="I30:Y30"/>
    <mergeCell ref="I32:Y32"/>
    <mergeCell ref="K172:L172"/>
    <mergeCell ref="K173:L173"/>
    <mergeCell ref="K171:L171"/>
    <mergeCell ref="C146:H146"/>
    <mergeCell ref="I149:M149"/>
    <mergeCell ref="I151:M151"/>
    <mergeCell ref="I153:Y153"/>
    <mergeCell ref="I157:Y157"/>
    <mergeCell ref="I161:M161"/>
    <mergeCell ref="I159:M159"/>
    <mergeCell ref="I155:Y155"/>
    <mergeCell ref="C166:H166"/>
    <mergeCell ref="V169:Y170"/>
    <mergeCell ref="P169:U169"/>
    <mergeCell ref="I87:Y87"/>
    <mergeCell ref="D111:Y111"/>
    <mergeCell ref="I85:M85"/>
    <mergeCell ref="C109:H109"/>
    <mergeCell ref="I118:M118"/>
    <mergeCell ref="I120:M120"/>
    <mergeCell ref="E195:J195"/>
    <mergeCell ref="I112:Y112"/>
    <mergeCell ref="I116:Y116"/>
    <mergeCell ref="I114:Y114"/>
    <mergeCell ref="K174:L174"/>
    <mergeCell ref="K178:L178"/>
    <mergeCell ref="N175:O175"/>
    <mergeCell ref="N176:O176"/>
    <mergeCell ref="K193:L193"/>
    <mergeCell ref="K194:L194"/>
    <mergeCell ref="N172:O172"/>
    <mergeCell ref="N173:O173"/>
    <mergeCell ref="N174:O174"/>
    <mergeCell ref="D168:Y168"/>
    <mergeCell ref="N180:O180"/>
    <mergeCell ref="N181:O181"/>
    <mergeCell ref="I122:Y122"/>
    <mergeCell ref="M169:M170"/>
    <mergeCell ref="T232:Y232"/>
    <mergeCell ref="T233:Y233"/>
    <mergeCell ref="N199:O199"/>
    <mergeCell ref="N192:O192"/>
    <mergeCell ref="N193:O193"/>
    <mergeCell ref="N194:O194"/>
    <mergeCell ref="T224:Y224"/>
    <mergeCell ref="T225:Y225"/>
    <mergeCell ref="T226:Y226"/>
    <mergeCell ref="T227:Y227"/>
    <mergeCell ref="T228:Y228"/>
    <mergeCell ref="O224:S224"/>
    <mergeCell ref="O225:S225"/>
    <mergeCell ref="O226:S226"/>
    <mergeCell ref="O227:S227"/>
    <mergeCell ref="O228:S228"/>
    <mergeCell ref="T229:Y229"/>
    <mergeCell ref="T230:Y230"/>
    <mergeCell ref="O223:S223"/>
    <mergeCell ref="T223:Y223"/>
    <mergeCell ref="O221:S221"/>
    <mergeCell ref="N198:O198"/>
    <mergeCell ref="N197:O197"/>
    <mergeCell ref="D229:I229"/>
    <mergeCell ref="D230:I230"/>
    <mergeCell ref="O229:S229"/>
    <mergeCell ref="O230:S230"/>
    <mergeCell ref="N189:O189"/>
    <mergeCell ref="N190:O190"/>
    <mergeCell ref="T231:Y231"/>
    <mergeCell ref="K185:L185"/>
    <mergeCell ref="K186:L186"/>
    <mergeCell ref="K187:L187"/>
    <mergeCell ref="K188:L188"/>
    <mergeCell ref="K189:L189"/>
    <mergeCell ref="K190:L190"/>
    <mergeCell ref="K191:L191"/>
    <mergeCell ref="K192:L192"/>
    <mergeCell ref="N185:O185"/>
    <mergeCell ref="N186:O186"/>
    <mergeCell ref="J224:M224"/>
    <mergeCell ref="E190:J190"/>
    <mergeCell ref="E191:J191"/>
    <mergeCell ref="E192:J192"/>
    <mergeCell ref="E193:J193"/>
    <mergeCell ref="E194:J194"/>
    <mergeCell ref="N187:O187"/>
    <mergeCell ref="V180:Y180"/>
    <mergeCell ref="V181:Y181"/>
    <mergeCell ref="V182:Y182"/>
    <mergeCell ref="V183:Y183"/>
    <mergeCell ref="V176:Y176"/>
    <mergeCell ref="V173:Y173"/>
    <mergeCell ref="V171:Y171"/>
    <mergeCell ref="V172:Y172"/>
    <mergeCell ref="V174:Y174"/>
    <mergeCell ref="V175:Y175"/>
    <mergeCell ref="V177:Y177"/>
    <mergeCell ref="V178:Y178"/>
    <mergeCell ref="V179:Y179"/>
  </mergeCells>
  <phoneticPr fontId="4"/>
  <conditionalFormatting sqref="I20:M20">
    <cfRule type="expression" dxfId="48" priority="237" stopIfTrue="1">
      <formula>ISBLANK($I20)</formula>
    </cfRule>
  </conditionalFormatting>
  <conditionalFormatting sqref="I34:M34">
    <cfRule type="expression" dxfId="47" priority="230" stopIfTrue="1">
      <formula>NOT(AND(I34&lt;&gt;"",ISNUMBER(VALUE(SUBSTITUTE(I34,"-","")))))</formula>
    </cfRule>
  </conditionalFormatting>
  <conditionalFormatting sqref="I36:M36">
    <cfRule type="expression" dxfId="46" priority="229" stopIfTrue="1">
      <formula>NOT(AND(I36&lt;&gt;"",ISNUMBER(VALUE(SUBSTITUTE(I36,"-","")))))</formula>
    </cfRule>
  </conditionalFormatting>
  <conditionalFormatting sqref="I40:M40">
    <cfRule type="expression" dxfId="45" priority="228" stopIfTrue="1">
      <formula>ISBLANK($I40)</formula>
    </cfRule>
  </conditionalFormatting>
  <conditionalFormatting sqref="I42:M42">
    <cfRule type="expression" dxfId="44" priority="227" stopIfTrue="1">
      <formula>AND($I40="登録有",OR(TRIM($I42)="", AND(NOT(ISBLANK($I42)),OR(LEN(I42)&lt;&gt;LENB(I42),UPPER(LEFT(I42,1))&lt;&gt;"T",LEN(I42)&lt;&gt;14,NOT(ISNUMBER(VALUE(RIGHT(I42,LEN(I42)-1))))))))</formula>
    </cfRule>
  </conditionalFormatting>
  <conditionalFormatting sqref="I63:M63">
    <cfRule type="expression" dxfId="43" priority="226" stopIfTrue="1">
      <formula>AND(I63&lt;&gt;"しない", I63&lt;&gt;"する")</formula>
    </cfRule>
  </conditionalFormatting>
  <conditionalFormatting sqref="I69:M69">
    <cfRule type="expression" dxfId="42" priority="225" stopIfTrue="1">
      <formula>OR(AND($I63="する",ISBLANK($I69)),AND($I63="しない",NOT(ISBLANK($I69))))</formula>
    </cfRule>
  </conditionalFormatting>
  <conditionalFormatting sqref="I83:M83">
    <cfRule type="expression" dxfId="41" priority="218" stopIfTrue="1">
      <formula>OR(AND($I63="する",NOT(AND(I83&lt;&gt;"",ISNUMBER(VALUE(SUBSTITUTE(I83,"-","")))))), AND($I63="しない",NOT(ISBLANK($I83))))</formula>
    </cfRule>
  </conditionalFormatting>
  <conditionalFormatting sqref="I85:M85">
    <cfRule type="expression" dxfId="40" priority="217" stopIfTrue="1">
      <formula>OR(AND($I63="する",NOT(AND(I85&lt;&gt;"",ISNUMBER(VALUE(SUBSTITUTE(I85,"-","")))))), AND($I63="しない",NOT(ISBLANK($I85))))</formula>
    </cfRule>
  </conditionalFormatting>
  <conditionalFormatting sqref="I118:M118">
    <cfRule type="expression" dxfId="39" priority="212" stopIfTrue="1">
      <formula>NOT(AND($I118&lt;&gt;"",ISNUMBER(VALUE(SUBSTITUTE($I118,"-","")))))</formula>
    </cfRule>
  </conditionalFormatting>
  <conditionalFormatting sqref="I120:M120">
    <cfRule type="expression" dxfId="38" priority="211" stopIfTrue="1">
      <formula>NOT(AND($I120&lt;&gt;"",ISNUMBER(VALUE(SUBSTITUTE($I120,"-","")))))</formula>
    </cfRule>
  </conditionalFormatting>
  <conditionalFormatting sqref="I149:M149">
    <cfRule type="expression" dxfId="37" priority="210" stopIfTrue="1">
      <formula>AND(I149&lt;&gt;"しない", I149&lt;&gt;"する")</formula>
    </cfRule>
  </conditionalFormatting>
  <conditionalFormatting sqref="I151:M151">
    <cfRule type="expression" dxfId="36" priority="209" stopIfTrue="1">
      <formula>AND($I149="する",ISBLANK($I151))</formula>
    </cfRule>
  </conditionalFormatting>
  <conditionalFormatting sqref="I159:M159">
    <cfRule type="expression" dxfId="35" priority="206" stopIfTrue="1">
      <formula>AND($I149="する",NOT(AND(I159&lt;&gt;"",ISNUMBER(VALUE(SUBSTITUTE(I159,"-",""))))))</formula>
    </cfRule>
  </conditionalFormatting>
  <conditionalFormatting sqref="I161:M161">
    <cfRule type="expression" dxfId="34" priority="205" stopIfTrue="1">
      <formula>AND($I149="する",AND(I161&lt;&gt;"",NOT(ISNUMBER(VALUE(SUBSTITUTE(I161,"-",""))))))</formula>
    </cfRule>
  </conditionalFormatting>
  <conditionalFormatting sqref="I213:M213">
    <cfRule type="expression" dxfId="33" priority="1" stopIfTrue="1">
      <formula>S176&lt;&gt;I213</formula>
    </cfRule>
  </conditionalFormatting>
  <conditionalFormatting sqref="I22:Y22">
    <cfRule type="expression" dxfId="32" priority="236" stopIfTrue="1">
      <formula>AND(I22&lt;&gt;"", OR(ISERROR(FIND("@"&amp;LEFT(I22,3)&amp;"@", 都道府県3))=FALSE, ISERROR(FIND("@"&amp;LEFT(I22,4)&amp;"@",都道府県4))=FALSE))=FALSE</formula>
    </cfRule>
  </conditionalFormatting>
  <conditionalFormatting sqref="I24:Y24">
    <cfRule type="expression" dxfId="31" priority="235" stopIfTrue="1">
      <formula>ISBLANK($I24)</formula>
    </cfRule>
  </conditionalFormatting>
  <conditionalFormatting sqref="I26:Y26">
    <cfRule type="expression" dxfId="30" priority="234" stopIfTrue="1">
      <formula>ISBLANK($I26)</formula>
    </cfRule>
  </conditionalFormatting>
  <conditionalFormatting sqref="I28:Y28">
    <cfRule type="expression" dxfId="29" priority="233" stopIfTrue="1">
      <formula>ISBLANK($I28)</formula>
    </cfRule>
  </conditionalFormatting>
  <conditionalFormatting sqref="I30:Y30">
    <cfRule type="expression" dxfId="28" priority="232" stopIfTrue="1">
      <formula>ISBLANK($I30)</formula>
    </cfRule>
  </conditionalFormatting>
  <conditionalFormatting sqref="I32:Y32">
    <cfRule type="expression" dxfId="27" priority="231" stopIfTrue="1">
      <formula>ISBLANK($I32)</formula>
    </cfRule>
  </conditionalFormatting>
  <conditionalFormatting sqref="I71:Y71">
    <cfRule type="expression" dxfId="26" priority="224" stopIfTrue="1">
      <formula>OR(AND($I63="する",AND(I71&lt;&gt;"", OR(ISERROR(FIND("@"&amp;LEFT(I71,3)&amp;"@", 都道府県3))=FALSE, ISERROR(FIND("@"&amp;LEFT(I71,4)&amp;"@",都道府県4))=FALSE))=FALSE),AND($I63="しない",NOT(ISBLANK($I71))))</formula>
    </cfRule>
  </conditionalFormatting>
  <conditionalFormatting sqref="I73:Y73">
    <cfRule type="expression" dxfId="25" priority="223" stopIfTrue="1">
      <formula>OR(AND($I63="する",ISBLANK($I73)),AND($I63="しない",NOT(ISBLANK($I73))))</formula>
    </cfRule>
  </conditionalFormatting>
  <conditionalFormatting sqref="I75:Y75">
    <cfRule type="expression" dxfId="24" priority="222" stopIfTrue="1">
      <formula>OR(AND($I63="する",ISBLANK($I75)),AND($I63="しない",NOT(ISBLANK($I75))))</formula>
    </cfRule>
  </conditionalFormatting>
  <conditionalFormatting sqref="I77:Y77">
    <cfRule type="expression" dxfId="23" priority="221" stopIfTrue="1">
      <formula>OR(AND($I63="する",ISBLANK($I77)),AND($I63="しない",NOT(ISBLANK($I77))))</formula>
    </cfRule>
  </conditionalFormatting>
  <conditionalFormatting sqref="I79:Y79">
    <cfRule type="expression" dxfId="22" priority="220" stopIfTrue="1">
      <formula>OR(AND($I63="する",ISBLANK($I79)),AND($I63="しない",NOT(ISBLANK($I79))))</formula>
    </cfRule>
  </conditionalFormatting>
  <conditionalFormatting sqref="I81:Y81">
    <cfRule type="expression" dxfId="21" priority="219" stopIfTrue="1">
      <formula>OR(AND($I63="する",ISBLANK($I81)),AND($I63="しない",NOT(ISBLANK($I81))))</formula>
    </cfRule>
  </conditionalFormatting>
  <conditionalFormatting sqref="I87:Y87">
    <cfRule type="expression" dxfId="20" priority="216" stopIfTrue="1">
      <formula>AND(I63="しない",NOT(ISBLANK($I87)))</formula>
    </cfRule>
  </conditionalFormatting>
  <conditionalFormatting sqref="I112:Y112">
    <cfRule type="expression" dxfId="19" priority="215" stopIfTrue="1">
      <formula>ISBLANK($I112)</formula>
    </cfRule>
  </conditionalFormatting>
  <conditionalFormatting sqref="I114:Y114">
    <cfRule type="expression" dxfId="18" priority="214" stopIfTrue="1">
      <formula>ISBLANK($I114)</formula>
    </cfRule>
  </conditionalFormatting>
  <conditionalFormatting sqref="I116:Y116">
    <cfRule type="expression" dxfId="17" priority="213" stopIfTrue="1">
      <formula>ISBLANK($I116)</formula>
    </cfRule>
  </conditionalFormatting>
  <conditionalFormatting sqref="I153:Y153">
    <cfRule type="expression" dxfId="16" priority="208" stopIfTrue="1">
      <formula>AND($I149="する",ISBLANK($I153))</formula>
    </cfRule>
  </conditionalFormatting>
  <conditionalFormatting sqref="I157:Y157">
    <cfRule type="expression" dxfId="15" priority="207" stopIfTrue="1">
      <formula>AND($I149="する",ISBLANK($I157))</formula>
    </cfRule>
  </conditionalFormatting>
  <conditionalFormatting sqref="K171:L171">
    <cfRule type="expression" dxfId="14" priority="204" stopIfTrue="1">
      <formula>AC171</formula>
    </cfRule>
  </conditionalFormatting>
  <conditionalFormatting sqref="K173:L200">
    <cfRule type="expression" dxfId="13" priority="8" stopIfTrue="1">
      <formula>AC173</formula>
    </cfRule>
  </conditionalFormatting>
  <conditionalFormatting sqref="M171">
    <cfRule type="expression" dxfId="12" priority="203" stopIfTrue="1">
      <formula>AND(所在地, K171="○", AND(M171&lt;&gt;"一般", M171&lt;&gt;"特定"))</formula>
    </cfRule>
  </conditionalFormatting>
  <conditionalFormatting sqref="M173:M200">
    <cfRule type="expression" dxfId="11" priority="7" stopIfTrue="1">
      <formula>AND(所在地, K173="○", AND(M173&lt;&gt;"一般", M173&lt;&gt;"特定"))</formula>
    </cfRule>
  </conditionalFormatting>
  <conditionalFormatting sqref="N171:O171">
    <cfRule type="expression" dxfId="10" priority="202" stopIfTrue="1">
      <formula>AND(所在地, K171="○", TRIM(N171)="")</formula>
    </cfRule>
  </conditionalFormatting>
  <conditionalFormatting sqref="N173:O200">
    <cfRule type="expression" dxfId="9" priority="6" stopIfTrue="1">
      <formula>AND(所在地, K173="○", TRIM(N173)="")</formula>
    </cfRule>
  </conditionalFormatting>
  <conditionalFormatting sqref="P171">
    <cfRule type="expression" dxfId="8" priority="201" stopIfTrue="1">
      <formula>AND(所在地, K171="○", TRIM(P171)="")</formula>
    </cfRule>
  </conditionalFormatting>
  <conditionalFormatting sqref="P173:P200">
    <cfRule type="expression" dxfId="7" priority="5" stopIfTrue="1">
      <formula>AND(所在地, K173="○", TRIM(P173)="")</formula>
    </cfRule>
  </conditionalFormatting>
  <conditionalFormatting sqref="Q171">
    <cfRule type="expression" dxfId="6" priority="200" stopIfTrue="1">
      <formula>AND(所在地, K171="○", TRIM(Q171)="")</formula>
    </cfRule>
  </conditionalFormatting>
  <conditionalFormatting sqref="Q173:Q200">
    <cfRule type="expression" dxfId="5" priority="4" stopIfTrue="1">
      <formula>AND(所在地, K173="○", TRIM(Q173)="")</formula>
    </cfRule>
  </conditionalFormatting>
  <conditionalFormatting sqref="R171:S171">
    <cfRule type="expression" dxfId="4" priority="199" stopIfTrue="1">
      <formula>AND(所在地, K171="○", TRIM(R171)="")</formula>
    </cfRule>
  </conditionalFormatting>
  <conditionalFormatting sqref="S173 R173:R200 S176 S184">
    <cfRule type="expression" dxfId="3" priority="3" stopIfTrue="1">
      <formula>AND(所在地, K173="○", TRIM(R173)="")</formula>
    </cfRule>
  </conditionalFormatting>
  <conditionalFormatting sqref="T171:V171">
    <cfRule type="expression" dxfId="2" priority="198" stopIfTrue="1">
      <formula>AND(所在地, L171="○", TRIM(T171)="")</formula>
    </cfRule>
  </conditionalFormatting>
  <conditionalFormatting sqref="T173:V173 S174:V175 T176:V176 S177:V183 T184:V184 S185:Y200">
    <cfRule type="expression" dxfId="1" priority="2" stopIfTrue="1">
      <formula>AND(所在地, K173="○", TRIM(S173)="")</formula>
    </cfRule>
  </conditionalFormatting>
  <dataValidations count="11">
    <dataValidation type="whole" imeMode="halfAlpha" allowBlank="1" showInputMessage="1" showErrorMessage="1" error="7桁の数字を入力してください" sqref="I20:M20 I151:M151 I69:M69" xr:uid="{00000000-0002-0000-0000-000000000000}">
      <formula1>0</formula1>
      <formula2>9999999</formula2>
    </dataValidation>
    <dataValidation errorStyle="warning" imeMode="hiragana" allowBlank="1" showInputMessage="1" showErrorMessage="1" sqref="I22:Y22 I157:Y157 I153:Y153 I116:Y116 I112:Y112 I81:Y81 I77:Y77 I75:Y75 I71:Y71 I32:Y32 I28:Y28 I26:Y26" xr:uid="{00000000-0002-0000-0000-000001000000}"/>
    <dataValidation errorStyle="warning" imeMode="fullKatakana" allowBlank="1" showInputMessage="1" showErrorMessage="1" sqref="I24:Y24 I155:Y155 I114:Y114 I79:Y79 I73:Y73 I30:Y30" xr:uid="{00000000-0002-0000-0000-000002000000}"/>
    <dataValidation errorStyle="warning" imeMode="halfAlpha" allowBlank="1" showInputMessage="1" showErrorMessage="1" sqref="I34:M34 I161:M161 I159:M159 I122:Y122 I120:M120 I118:M118 I87:Y87 I85:M85 I83:M83 I42:M42 I38:Y38 I36:M36" xr:uid="{00000000-0002-0000-0000-000003000000}"/>
    <dataValidation type="list" imeMode="halfAlpha" allowBlank="1" showInputMessage="1" showErrorMessage="1" error="リストから選択してください" sqref="I40:M40" xr:uid="{00000000-0002-0000-0000-000004000000}">
      <formula1>"登録有,登録無"</formula1>
    </dataValidation>
    <dataValidation type="list" imeMode="halfAlpha" allowBlank="1" showInputMessage="1" showErrorMessage="1" error="リストから選択してください" sqref="I63:M63 I149:M149" xr:uid="{00000000-0002-0000-0000-000005000000}">
      <formula1>"しない,する"</formula1>
    </dataValidation>
    <dataValidation type="list" imeMode="halfAlpha" allowBlank="1" showInputMessage="1" showErrorMessage="1" error="リストから選択してください" sqref="K171:L171 K173:L200" xr:uid="{00000000-0002-0000-0000-000006000000}">
      <formula1>"○,　"</formula1>
    </dataValidation>
    <dataValidation type="list" imeMode="halfAlpha" allowBlank="1" showInputMessage="1" showErrorMessage="1" error="リストから選択してください" sqref="M171 M173:M200" xr:uid="{00000000-0002-0000-0000-000007000000}">
      <formula1>"一般,特定,　"</formula1>
    </dataValidation>
    <dataValidation type="whole" imeMode="halfAlpha" allowBlank="1" showInputMessage="1" showErrorMessage="1" error="有効な数字を入力してください" sqref="N171:O200" xr:uid="{00000000-0002-0000-0000-000008000000}">
      <formula1>-9999999999</formula1>
      <formula2>9999999999</formula2>
    </dataValidation>
    <dataValidation type="whole" imeMode="halfAlpha" allowBlank="1" showInputMessage="1" showErrorMessage="1" error="有効な数字を入力してください" sqref="T222:Y242 J222:M243 P171:R200 S171 S173 S176 S184" xr:uid="{00000000-0002-0000-0000-000009000000}">
      <formula1>0</formula1>
      <formula2>9999999999</formula2>
    </dataValidation>
    <dataValidation type="whole" imeMode="halfAlpha" allowBlank="1" showInputMessage="1" showErrorMessage="1" error="有効な数字を入力してください。10兆円以上になる場合は、9,999,999,999と入力してください" sqref="I207:M212 W185:Y200 T171:V200 S172 S174:S175 S177:S183 S185:S200" xr:uid="{00000000-0002-0000-0000-00000A000000}">
      <formula1>-9999999999</formula1>
      <formula2>9999999999</formula2>
    </dataValidation>
  </dataValidations>
  <pageMargins left="0.19685039370078741" right="0.19685039370078741" top="0.39370078740157483" bottom="0.19685039370078741" header="0.39370078740157483" footer="0.19685039370078741"/>
  <pageSetup paperSize="9" scale="63" fitToHeight="0" orientation="portrait" r:id="rId1"/>
  <headerFooter>
    <oddHeader>&amp;R&amp;8&amp;P/&amp;N</oddHeader>
  </headerFooter>
  <rowBreaks count="3" manualBreakCount="3">
    <brk id="107" max="16383" man="1"/>
    <brk id="164" max="16383" man="1"/>
    <brk id="216" max="16383" man="1"/>
  </rowBreaks>
  <colBreaks count="1" manualBreakCount="1">
    <brk id="3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58"/>
  <sheetViews>
    <sheetView showGridLines="0" tabSelected="1" topLeftCell="B1" zoomScaleNormal="100" workbookViewId="0">
      <pane ySplit="8" topLeftCell="A29" activePane="bottomLeft" state="frozen"/>
      <selection activeCell="K13" sqref="K13"/>
      <selection pane="bottomLeft" activeCell="K13" sqref="K13"/>
    </sheetView>
  </sheetViews>
  <sheetFormatPr defaultColWidth="2.375" defaultRowHeight="13.5" x14ac:dyDescent="0.15"/>
  <cols>
    <col min="1" max="1" width="9.375" style="4" hidden="1" customWidth="1"/>
    <col min="2" max="3" width="3.75" style="6" customWidth="1"/>
    <col min="4" max="4" width="16.75" style="6" customWidth="1"/>
    <col min="5" max="6" width="22.625" style="6" customWidth="1"/>
    <col min="7" max="7" width="6" style="6" customWidth="1"/>
    <col min="8" max="8" width="19.75" style="6" customWidth="1"/>
    <col min="9" max="9" width="14.875" style="6" customWidth="1"/>
    <col min="10" max="10" width="38.375" style="6" hidden="1" customWidth="1"/>
    <col min="11" max="11" width="38.375" style="6" customWidth="1"/>
    <col min="12" max="16384" width="2.375" style="6"/>
  </cols>
  <sheetData>
    <row r="1" spans="1:12" s="5" customFormat="1" ht="30" customHeight="1" x14ac:dyDescent="0.15">
      <c r="A1" s="4" t="s">
        <v>116</v>
      </c>
      <c r="C1" s="18" t="s">
        <v>101</v>
      </c>
      <c r="D1" s="18"/>
      <c r="E1" s="18"/>
      <c r="F1" s="18"/>
      <c r="G1" s="18"/>
      <c r="H1" s="18"/>
      <c r="I1" s="18"/>
      <c r="J1" s="18"/>
      <c r="K1" s="170" t="s">
        <v>178</v>
      </c>
      <c r="L1" s="3"/>
    </row>
    <row r="2" spans="1:12" s="5" customFormat="1" ht="15" hidden="1" customHeight="1" x14ac:dyDescent="0.15">
      <c r="A2" s="4" t="s">
        <v>94</v>
      </c>
      <c r="C2" s="16"/>
      <c r="D2" s="16"/>
      <c r="E2" s="16"/>
      <c r="F2" s="16"/>
      <c r="G2" s="16"/>
      <c r="H2" s="16"/>
      <c r="I2" s="16"/>
      <c r="J2" s="16"/>
      <c r="K2" s="3"/>
      <c r="L2" s="3"/>
    </row>
    <row r="3" spans="1:12" ht="15" customHeight="1" x14ac:dyDescent="0.15">
      <c r="A3" s="4">
        <v>2022.01</v>
      </c>
      <c r="C3" s="318" t="s">
        <v>169</v>
      </c>
      <c r="D3" s="318"/>
      <c r="E3" s="318"/>
      <c r="F3" s="318"/>
      <c r="G3" s="318"/>
      <c r="H3" s="318"/>
      <c r="I3" s="318"/>
      <c r="J3" s="318"/>
      <c r="K3" s="318"/>
    </row>
    <row r="4" spans="1:12" ht="52.5" customHeight="1" x14ac:dyDescent="0.15">
      <c r="C4" s="319" t="str">
        <f>役員情報注釈</f>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
      <c r="D4" s="319"/>
      <c r="E4" s="319"/>
      <c r="F4" s="319"/>
      <c r="G4" s="319"/>
      <c r="H4" s="319"/>
      <c r="I4" s="319"/>
      <c r="J4" s="319"/>
      <c r="K4" s="319"/>
    </row>
    <row r="5" spans="1:12" ht="15" hidden="1" customHeight="1" x14ac:dyDescent="0.15">
      <c r="C5" s="2"/>
      <c r="D5" s="17"/>
      <c r="E5" s="17"/>
      <c r="F5" s="17"/>
      <c r="G5" s="17"/>
      <c r="H5" s="17"/>
      <c r="I5" s="17"/>
      <c r="J5" s="17"/>
      <c r="K5" s="17"/>
    </row>
    <row r="6" spans="1:12" ht="15" hidden="1" customHeight="1" x14ac:dyDescent="0.15">
      <c r="C6" s="2"/>
      <c r="D6" s="17"/>
      <c r="E6" s="17"/>
      <c r="F6" s="17"/>
      <c r="G6" s="17"/>
      <c r="H6" s="17"/>
      <c r="I6" s="17"/>
      <c r="J6" s="17"/>
      <c r="K6" s="17"/>
    </row>
    <row r="7" spans="1:12" ht="15" hidden="1" customHeight="1" x14ac:dyDescent="0.15">
      <c r="C7" s="2"/>
      <c r="D7" s="17"/>
      <c r="E7" s="17"/>
      <c r="F7" s="17"/>
      <c r="G7" s="17"/>
      <c r="H7" s="17"/>
      <c r="I7" s="17"/>
      <c r="J7" s="17"/>
      <c r="K7" s="17"/>
    </row>
    <row r="8" spans="1:12" s="7" customFormat="1" ht="30.75" customHeight="1" x14ac:dyDescent="0.15">
      <c r="A8" s="4"/>
      <c r="C8" s="8"/>
      <c r="D8" s="9" t="s">
        <v>95</v>
      </c>
      <c r="E8" s="9" t="s">
        <v>96</v>
      </c>
      <c r="F8" s="9" t="s">
        <v>97</v>
      </c>
      <c r="G8" s="10" t="s">
        <v>98</v>
      </c>
      <c r="H8" s="10" t="s">
        <v>173</v>
      </c>
      <c r="I8" s="11" t="s">
        <v>99</v>
      </c>
      <c r="J8" s="11" t="s">
        <v>128</v>
      </c>
      <c r="K8" s="12" t="s">
        <v>100</v>
      </c>
    </row>
    <row r="9" spans="1:12" s="7" customFormat="1" ht="18" customHeight="1" x14ac:dyDescent="0.15">
      <c r="A9" s="4"/>
      <c r="C9" s="19">
        <v>1</v>
      </c>
      <c r="D9" s="20"/>
      <c r="E9" s="21"/>
      <c r="F9" s="20"/>
      <c r="G9" s="22"/>
      <c r="H9" s="23"/>
      <c r="I9" s="24"/>
      <c r="J9" s="25"/>
      <c r="K9" s="26"/>
    </row>
    <row r="10" spans="1:12" s="7" customFormat="1" ht="18" customHeight="1" x14ac:dyDescent="0.15">
      <c r="A10" s="4"/>
      <c r="B10" s="27"/>
      <c r="C10" s="28">
        <v>2</v>
      </c>
      <c r="D10" s="29"/>
      <c r="E10" s="30"/>
      <c r="F10" s="31"/>
      <c r="G10" s="30"/>
      <c r="H10" s="32"/>
      <c r="I10" s="33"/>
      <c r="J10" s="34"/>
      <c r="K10" s="35"/>
    </row>
    <row r="11" spans="1:12" s="7" customFormat="1" ht="18" customHeight="1" x14ac:dyDescent="0.15">
      <c r="A11" s="4"/>
      <c r="B11" s="27"/>
      <c r="C11" s="28">
        <v>3</v>
      </c>
      <c r="D11" s="29"/>
      <c r="E11" s="30"/>
      <c r="F11" s="31"/>
      <c r="G11" s="30"/>
      <c r="H11" s="32"/>
      <c r="I11" s="33"/>
      <c r="J11" s="34"/>
      <c r="K11" s="35"/>
    </row>
    <row r="12" spans="1:12" s="7" customFormat="1" ht="18" customHeight="1" x14ac:dyDescent="0.15">
      <c r="A12" s="4"/>
      <c r="B12" s="27"/>
      <c r="C12" s="28">
        <v>4</v>
      </c>
      <c r="D12" s="29"/>
      <c r="E12" s="30"/>
      <c r="F12" s="31"/>
      <c r="G12" s="30"/>
      <c r="H12" s="32"/>
      <c r="I12" s="33"/>
      <c r="J12" s="34"/>
      <c r="K12" s="35"/>
    </row>
    <row r="13" spans="1:12" s="7" customFormat="1" ht="18" customHeight="1" x14ac:dyDescent="0.15">
      <c r="A13" s="4"/>
      <c r="B13" s="27"/>
      <c r="C13" s="28">
        <v>5</v>
      </c>
      <c r="D13" s="29"/>
      <c r="E13" s="30"/>
      <c r="F13" s="31"/>
      <c r="G13" s="30"/>
      <c r="H13" s="32"/>
      <c r="I13" s="33"/>
      <c r="J13" s="34"/>
      <c r="K13" s="35"/>
    </row>
    <row r="14" spans="1:12" s="7" customFormat="1" ht="18" customHeight="1" x14ac:dyDescent="0.15">
      <c r="A14" s="4"/>
      <c r="B14" s="27"/>
      <c r="C14" s="28">
        <v>6</v>
      </c>
      <c r="D14" s="29"/>
      <c r="E14" s="30"/>
      <c r="F14" s="31"/>
      <c r="G14" s="30"/>
      <c r="H14" s="32"/>
      <c r="I14" s="33"/>
      <c r="J14" s="34"/>
      <c r="K14" s="35"/>
    </row>
    <row r="15" spans="1:12" s="7" customFormat="1" ht="18" customHeight="1" x14ac:dyDescent="0.15">
      <c r="A15" s="4"/>
      <c r="B15" s="27"/>
      <c r="C15" s="28">
        <v>7</v>
      </c>
      <c r="D15" s="29"/>
      <c r="E15" s="30"/>
      <c r="F15" s="31"/>
      <c r="G15" s="30"/>
      <c r="H15" s="32"/>
      <c r="I15" s="33"/>
      <c r="J15" s="34"/>
      <c r="K15" s="35"/>
    </row>
    <row r="16" spans="1:12" s="7" customFormat="1" ht="18" customHeight="1" x14ac:dyDescent="0.15">
      <c r="A16" s="4"/>
      <c r="B16" s="27"/>
      <c r="C16" s="28">
        <v>8</v>
      </c>
      <c r="D16" s="29"/>
      <c r="E16" s="30"/>
      <c r="F16" s="31"/>
      <c r="G16" s="30"/>
      <c r="H16" s="32"/>
      <c r="I16" s="33"/>
      <c r="J16" s="34"/>
      <c r="K16" s="35"/>
    </row>
    <row r="17" spans="1:11" s="7" customFormat="1" ht="18" customHeight="1" x14ac:dyDescent="0.15">
      <c r="A17" s="4"/>
      <c r="B17" s="27"/>
      <c r="C17" s="28">
        <v>9</v>
      </c>
      <c r="D17" s="29"/>
      <c r="E17" s="30"/>
      <c r="F17" s="31"/>
      <c r="G17" s="30"/>
      <c r="H17" s="32"/>
      <c r="I17" s="33"/>
      <c r="J17" s="34"/>
      <c r="K17" s="35"/>
    </row>
    <row r="18" spans="1:11" s="7" customFormat="1" ht="18" customHeight="1" x14ac:dyDescent="0.15">
      <c r="A18" s="4"/>
      <c r="B18" s="27"/>
      <c r="C18" s="28">
        <v>10</v>
      </c>
      <c r="D18" s="29"/>
      <c r="E18" s="30"/>
      <c r="F18" s="31"/>
      <c r="G18" s="30"/>
      <c r="H18" s="32"/>
      <c r="I18" s="33"/>
      <c r="J18" s="34"/>
      <c r="K18" s="35"/>
    </row>
    <row r="19" spans="1:11" s="7" customFormat="1" ht="18" customHeight="1" x14ac:dyDescent="0.15">
      <c r="A19" s="4"/>
      <c r="B19" s="27"/>
      <c r="C19" s="28">
        <v>11</v>
      </c>
      <c r="D19" s="29"/>
      <c r="E19" s="30"/>
      <c r="F19" s="31"/>
      <c r="G19" s="30"/>
      <c r="H19" s="32"/>
      <c r="I19" s="33"/>
      <c r="J19" s="34"/>
      <c r="K19" s="35"/>
    </row>
    <row r="20" spans="1:11" s="7" customFormat="1" ht="18" customHeight="1" x14ac:dyDescent="0.15">
      <c r="A20" s="4"/>
      <c r="B20" s="27"/>
      <c r="C20" s="28">
        <v>12</v>
      </c>
      <c r="D20" s="29"/>
      <c r="E20" s="30"/>
      <c r="F20" s="31"/>
      <c r="G20" s="30"/>
      <c r="H20" s="32"/>
      <c r="I20" s="33"/>
      <c r="J20" s="34"/>
      <c r="K20" s="35"/>
    </row>
    <row r="21" spans="1:11" s="7" customFormat="1" ht="18" customHeight="1" x14ac:dyDescent="0.15">
      <c r="A21" s="4"/>
      <c r="B21" s="27"/>
      <c r="C21" s="28">
        <v>13</v>
      </c>
      <c r="D21" s="29"/>
      <c r="E21" s="30"/>
      <c r="F21" s="31"/>
      <c r="G21" s="30"/>
      <c r="H21" s="32"/>
      <c r="I21" s="33"/>
      <c r="J21" s="34"/>
      <c r="K21" s="35"/>
    </row>
    <row r="22" spans="1:11" s="7" customFormat="1" ht="18" customHeight="1" x14ac:dyDescent="0.15">
      <c r="A22" s="4"/>
      <c r="B22" s="27"/>
      <c r="C22" s="28">
        <v>14</v>
      </c>
      <c r="D22" s="29"/>
      <c r="E22" s="30"/>
      <c r="F22" s="31"/>
      <c r="G22" s="30"/>
      <c r="H22" s="32"/>
      <c r="I22" s="33"/>
      <c r="J22" s="34"/>
      <c r="K22" s="35"/>
    </row>
    <row r="23" spans="1:11" s="7" customFormat="1" ht="18" customHeight="1" x14ac:dyDescent="0.15">
      <c r="A23" s="4"/>
      <c r="B23" s="27"/>
      <c r="C23" s="28">
        <v>15</v>
      </c>
      <c r="D23" s="29"/>
      <c r="E23" s="30"/>
      <c r="F23" s="31"/>
      <c r="G23" s="30"/>
      <c r="H23" s="32"/>
      <c r="I23" s="33"/>
      <c r="J23" s="34"/>
      <c r="K23" s="35"/>
    </row>
    <row r="24" spans="1:11" s="7" customFormat="1" ht="18" customHeight="1" x14ac:dyDescent="0.15">
      <c r="A24" s="4"/>
      <c r="B24" s="27"/>
      <c r="C24" s="28">
        <v>16</v>
      </c>
      <c r="D24" s="29"/>
      <c r="E24" s="30"/>
      <c r="F24" s="31"/>
      <c r="G24" s="30"/>
      <c r="H24" s="32"/>
      <c r="I24" s="33"/>
      <c r="J24" s="34"/>
      <c r="K24" s="35"/>
    </row>
    <row r="25" spans="1:11" s="7" customFormat="1" ht="18" customHeight="1" x14ac:dyDescent="0.15">
      <c r="A25" s="4"/>
      <c r="B25" s="27"/>
      <c r="C25" s="28">
        <v>17</v>
      </c>
      <c r="D25" s="29"/>
      <c r="E25" s="30"/>
      <c r="F25" s="31"/>
      <c r="G25" s="30"/>
      <c r="H25" s="32"/>
      <c r="I25" s="33"/>
      <c r="J25" s="34"/>
      <c r="K25" s="35"/>
    </row>
    <row r="26" spans="1:11" s="7" customFormat="1" ht="18" customHeight="1" x14ac:dyDescent="0.15">
      <c r="A26" s="4"/>
      <c r="B26" s="27"/>
      <c r="C26" s="28">
        <v>18</v>
      </c>
      <c r="D26" s="29"/>
      <c r="E26" s="30"/>
      <c r="F26" s="31"/>
      <c r="G26" s="30"/>
      <c r="H26" s="32"/>
      <c r="I26" s="33"/>
      <c r="J26" s="34"/>
      <c r="K26" s="35"/>
    </row>
    <row r="27" spans="1:11" s="7" customFormat="1" ht="18" customHeight="1" x14ac:dyDescent="0.15">
      <c r="A27" s="4"/>
      <c r="B27" s="27"/>
      <c r="C27" s="28">
        <v>19</v>
      </c>
      <c r="D27" s="29"/>
      <c r="E27" s="30"/>
      <c r="F27" s="31"/>
      <c r="G27" s="30"/>
      <c r="H27" s="32"/>
      <c r="I27" s="33"/>
      <c r="J27" s="34"/>
      <c r="K27" s="35"/>
    </row>
    <row r="28" spans="1:11" s="7" customFormat="1" ht="18" customHeight="1" x14ac:dyDescent="0.15">
      <c r="A28" s="4"/>
      <c r="B28" s="27"/>
      <c r="C28" s="28">
        <v>20</v>
      </c>
      <c r="D28" s="29"/>
      <c r="E28" s="30"/>
      <c r="F28" s="31"/>
      <c r="G28" s="30"/>
      <c r="H28" s="32"/>
      <c r="I28" s="33"/>
      <c r="J28" s="34"/>
      <c r="K28" s="35"/>
    </row>
    <row r="29" spans="1:11" s="7" customFormat="1" ht="18" customHeight="1" x14ac:dyDescent="0.15">
      <c r="A29" s="4"/>
      <c r="B29" s="27"/>
      <c r="C29" s="28">
        <v>21</v>
      </c>
      <c r="D29" s="29"/>
      <c r="E29" s="30"/>
      <c r="F29" s="31"/>
      <c r="G29" s="30"/>
      <c r="H29" s="32"/>
      <c r="I29" s="33"/>
      <c r="J29" s="34"/>
      <c r="K29" s="35"/>
    </row>
    <row r="30" spans="1:11" s="7" customFormat="1" ht="18" customHeight="1" x14ac:dyDescent="0.15">
      <c r="A30" s="4"/>
      <c r="B30" s="27"/>
      <c r="C30" s="28">
        <v>22</v>
      </c>
      <c r="D30" s="29"/>
      <c r="E30" s="30"/>
      <c r="F30" s="31"/>
      <c r="G30" s="30"/>
      <c r="H30" s="32"/>
      <c r="I30" s="33"/>
      <c r="J30" s="34"/>
      <c r="K30" s="35"/>
    </row>
    <row r="31" spans="1:11" s="7" customFormat="1" ht="18" customHeight="1" x14ac:dyDescent="0.15">
      <c r="A31" s="4"/>
      <c r="B31" s="27"/>
      <c r="C31" s="28">
        <v>23</v>
      </c>
      <c r="D31" s="29"/>
      <c r="E31" s="30"/>
      <c r="F31" s="31"/>
      <c r="G31" s="30"/>
      <c r="H31" s="32"/>
      <c r="I31" s="33"/>
      <c r="J31" s="34"/>
      <c r="K31" s="35"/>
    </row>
    <row r="32" spans="1:11" s="7" customFormat="1" ht="18" customHeight="1" x14ac:dyDescent="0.15">
      <c r="A32" s="4"/>
      <c r="B32" s="27"/>
      <c r="C32" s="28">
        <v>24</v>
      </c>
      <c r="D32" s="29"/>
      <c r="E32" s="30"/>
      <c r="F32" s="31"/>
      <c r="G32" s="30"/>
      <c r="H32" s="32"/>
      <c r="I32" s="33"/>
      <c r="J32" s="34"/>
      <c r="K32" s="35"/>
    </row>
    <row r="33" spans="1:11" s="7" customFormat="1" ht="18" customHeight="1" x14ac:dyDescent="0.15">
      <c r="A33" s="4"/>
      <c r="B33" s="27"/>
      <c r="C33" s="28">
        <v>25</v>
      </c>
      <c r="D33" s="29"/>
      <c r="E33" s="30"/>
      <c r="F33" s="31"/>
      <c r="G33" s="30"/>
      <c r="H33" s="32"/>
      <c r="I33" s="33"/>
      <c r="J33" s="34"/>
      <c r="K33" s="35"/>
    </row>
    <row r="34" spans="1:11" s="7" customFormat="1" ht="18" customHeight="1" x14ac:dyDescent="0.15">
      <c r="A34" s="4"/>
      <c r="B34" s="27"/>
      <c r="C34" s="28">
        <v>26</v>
      </c>
      <c r="D34" s="29"/>
      <c r="E34" s="30"/>
      <c r="F34" s="31"/>
      <c r="G34" s="30"/>
      <c r="H34" s="32"/>
      <c r="I34" s="33"/>
      <c r="J34" s="34"/>
      <c r="K34" s="35"/>
    </row>
    <row r="35" spans="1:11" s="7" customFormat="1" ht="18" customHeight="1" x14ac:dyDescent="0.15">
      <c r="A35" s="4"/>
      <c r="B35" s="27"/>
      <c r="C35" s="28">
        <v>27</v>
      </c>
      <c r="D35" s="29"/>
      <c r="E35" s="30"/>
      <c r="F35" s="31"/>
      <c r="G35" s="30"/>
      <c r="H35" s="32"/>
      <c r="I35" s="33"/>
      <c r="J35" s="34"/>
      <c r="K35" s="35"/>
    </row>
    <row r="36" spans="1:11" s="7" customFormat="1" ht="18" customHeight="1" x14ac:dyDescent="0.15">
      <c r="A36" s="4"/>
      <c r="B36" s="27"/>
      <c r="C36" s="28">
        <v>28</v>
      </c>
      <c r="D36" s="29"/>
      <c r="E36" s="30"/>
      <c r="F36" s="31"/>
      <c r="G36" s="30"/>
      <c r="H36" s="32"/>
      <c r="I36" s="33"/>
      <c r="J36" s="34"/>
      <c r="K36" s="35"/>
    </row>
    <row r="37" spans="1:11" s="7" customFormat="1" ht="18" customHeight="1" x14ac:dyDescent="0.15">
      <c r="A37" s="4"/>
      <c r="B37" s="27"/>
      <c r="C37" s="28">
        <v>29</v>
      </c>
      <c r="D37" s="29"/>
      <c r="E37" s="30"/>
      <c r="F37" s="31"/>
      <c r="G37" s="30"/>
      <c r="H37" s="32"/>
      <c r="I37" s="33"/>
      <c r="J37" s="34"/>
      <c r="K37" s="35"/>
    </row>
    <row r="38" spans="1:11" s="7" customFormat="1" ht="18" customHeight="1" x14ac:dyDescent="0.15">
      <c r="A38" s="4"/>
      <c r="B38" s="27"/>
      <c r="C38" s="28">
        <v>30</v>
      </c>
      <c r="D38" s="29"/>
      <c r="E38" s="30"/>
      <c r="F38" s="31"/>
      <c r="G38" s="30"/>
      <c r="H38" s="32"/>
      <c r="I38" s="33"/>
      <c r="J38" s="34"/>
      <c r="K38" s="35"/>
    </row>
    <row r="39" spans="1:11" s="7" customFormat="1" ht="18" customHeight="1" x14ac:dyDescent="0.15">
      <c r="A39" s="4"/>
      <c r="B39" s="27"/>
      <c r="C39" s="28">
        <v>31</v>
      </c>
      <c r="D39" s="29"/>
      <c r="E39" s="30"/>
      <c r="F39" s="31"/>
      <c r="G39" s="30"/>
      <c r="H39" s="32"/>
      <c r="I39" s="33"/>
      <c r="J39" s="34"/>
      <c r="K39" s="35"/>
    </row>
    <row r="40" spans="1:11" s="7" customFormat="1" ht="18" customHeight="1" x14ac:dyDescent="0.15">
      <c r="A40" s="4"/>
      <c r="B40" s="27"/>
      <c r="C40" s="28">
        <v>32</v>
      </c>
      <c r="D40" s="29"/>
      <c r="E40" s="30"/>
      <c r="F40" s="31"/>
      <c r="G40" s="30"/>
      <c r="H40" s="32"/>
      <c r="I40" s="33"/>
      <c r="J40" s="34"/>
      <c r="K40" s="35"/>
    </row>
    <row r="41" spans="1:11" s="7" customFormat="1" ht="18" customHeight="1" x14ac:dyDescent="0.15">
      <c r="A41" s="4"/>
      <c r="B41" s="27"/>
      <c r="C41" s="28">
        <v>33</v>
      </c>
      <c r="D41" s="29"/>
      <c r="E41" s="30"/>
      <c r="F41" s="31"/>
      <c r="G41" s="30"/>
      <c r="H41" s="32"/>
      <c r="I41" s="33"/>
      <c r="J41" s="34"/>
      <c r="K41" s="35"/>
    </row>
    <row r="42" spans="1:11" s="7" customFormat="1" ht="18" customHeight="1" x14ac:dyDescent="0.15">
      <c r="A42" s="4"/>
      <c r="B42" s="27"/>
      <c r="C42" s="28">
        <v>34</v>
      </c>
      <c r="D42" s="29"/>
      <c r="E42" s="30"/>
      <c r="F42" s="31"/>
      <c r="G42" s="30"/>
      <c r="H42" s="32"/>
      <c r="I42" s="33"/>
      <c r="J42" s="34"/>
      <c r="K42" s="35"/>
    </row>
    <row r="43" spans="1:11" s="7" customFormat="1" ht="18" customHeight="1" x14ac:dyDescent="0.15">
      <c r="A43" s="4"/>
      <c r="B43" s="27"/>
      <c r="C43" s="28">
        <v>35</v>
      </c>
      <c r="D43" s="29"/>
      <c r="E43" s="30"/>
      <c r="F43" s="31"/>
      <c r="G43" s="30"/>
      <c r="H43" s="32"/>
      <c r="I43" s="33"/>
      <c r="J43" s="34"/>
      <c r="K43" s="35"/>
    </row>
    <row r="44" spans="1:11" s="7" customFormat="1" ht="18" customHeight="1" x14ac:dyDescent="0.15">
      <c r="A44" s="4"/>
      <c r="B44" s="27"/>
      <c r="C44" s="28">
        <v>36</v>
      </c>
      <c r="D44" s="29"/>
      <c r="E44" s="30"/>
      <c r="F44" s="31"/>
      <c r="G44" s="30"/>
      <c r="H44" s="32"/>
      <c r="I44" s="33"/>
      <c r="J44" s="34"/>
      <c r="K44" s="35"/>
    </row>
    <row r="45" spans="1:11" s="7" customFormat="1" ht="18" customHeight="1" x14ac:dyDescent="0.15">
      <c r="A45" s="4"/>
      <c r="B45" s="27"/>
      <c r="C45" s="28">
        <v>37</v>
      </c>
      <c r="D45" s="29"/>
      <c r="E45" s="30"/>
      <c r="F45" s="31"/>
      <c r="G45" s="30"/>
      <c r="H45" s="32"/>
      <c r="I45" s="33"/>
      <c r="J45" s="34"/>
      <c r="K45" s="35"/>
    </row>
    <row r="46" spans="1:11" s="7" customFormat="1" ht="18" customHeight="1" x14ac:dyDescent="0.15">
      <c r="A46" s="4"/>
      <c r="B46" s="27"/>
      <c r="C46" s="28">
        <v>38</v>
      </c>
      <c r="D46" s="29"/>
      <c r="E46" s="30"/>
      <c r="F46" s="31"/>
      <c r="G46" s="30"/>
      <c r="H46" s="32"/>
      <c r="I46" s="33"/>
      <c r="J46" s="34"/>
      <c r="K46" s="35"/>
    </row>
    <row r="47" spans="1:11" s="7" customFormat="1" ht="18" customHeight="1" x14ac:dyDescent="0.15">
      <c r="A47" s="4"/>
      <c r="B47" s="27"/>
      <c r="C47" s="28">
        <v>39</v>
      </c>
      <c r="D47" s="29"/>
      <c r="E47" s="30"/>
      <c r="F47" s="31"/>
      <c r="G47" s="30"/>
      <c r="H47" s="32"/>
      <c r="I47" s="33"/>
      <c r="J47" s="34"/>
      <c r="K47" s="35"/>
    </row>
    <row r="48" spans="1:11" s="7" customFormat="1" ht="18" customHeight="1" x14ac:dyDescent="0.15">
      <c r="A48" s="4"/>
      <c r="B48" s="27"/>
      <c r="C48" s="28">
        <v>40</v>
      </c>
      <c r="D48" s="29"/>
      <c r="E48" s="30"/>
      <c r="F48" s="31"/>
      <c r="G48" s="30"/>
      <c r="H48" s="32"/>
      <c r="I48" s="33"/>
      <c r="J48" s="34"/>
      <c r="K48" s="35"/>
    </row>
    <row r="49" spans="1:11" s="7" customFormat="1" ht="18" customHeight="1" x14ac:dyDescent="0.15">
      <c r="A49" s="4"/>
      <c r="B49" s="27"/>
      <c r="C49" s="28">
        <v>41</v>
      </c>
      <c r="D49" s="29"/>
      <c r="E49" s="30"/>
      <c r="F49" s="31"/>
      <c r="G49" s="30"/>
      <c r="H49" s="32"/>
      <c r="I49" s="33"/>
      <c r="J49" s="34"/>
      <c r="K49" s="35"/>
    </row>
    <row r="50" spans="1:11" s="7" customFormat="1" ht="18" customHeight="1" x14ac:dyDescent="0.15">
      <c r="A50" s="4"/>
      <c r="B50" s="27"/>
      <c r="C50" s="28">
        <v>42</v>
      </c>
      <c r="D50" s="29"/>
      <c r="E50" s="30"/>
      <c r="F50" s="31"/>
      <c r="G50" s="30"/>
      <c r="H50" s="32"/>
      <c r="I50" s="33"/>
      <c r="J50" s="34"/>
      <c r="K50" s="35"/>
    </row>
    <row r="51" spans="1:11" s="7" customFormat="1" ht="18" customHeight="1" x14ac:dyDescent="0.15">
      <c r="A51" s="4"/>
      <c r="B51" s="27"/>
      <c r="C51" s="28">
        <v>43</v>
      </c>
      <c r="D51" s="29"/>
      <c r="E51" s="30"/>
      <c r="F51" s="31"/>
      <c r="G51" s="30"/>
      <c r="H51" s="32"/>
      <c r="I51" s="33"/>
      <c r="J51" s="34"/>
      <c r="K51" s="35"/>
    </row>
    <row r="52" spans="1:11" s="7" customFormat="1" ht="18" customHeight="1" x14ac:dyDescent="0.15">
      <c r="A52" s="4"/>
      <c r="B52" s="27"/>
      <c r="C52" s="28">
        <v>44</v>
      </c>
      <c r="D52" s="29"/>
      <c r="E52" s="30"/>
      <c r="F52" s="31"/>
      <c r="G52" s="30"/>
      <c r="H52" s="32"/>
      <c r="I52" s="33"/>
      <c r="J52" s="34"/>
      <c r="K52" s="35"/>
    </row>
    <row r="53" spans="1:11" s="7" customFormat="1" ht="18" customHeight="1" x14ac:dyDescent="0.15">
      <c r="A53" s="4"/>
      <c r="B53" s="27"/>
      <c r="C53" s="28">
        <v>45</v>
      </c>
      <c r="D53" s="29"/>
      <c r="E53" s="30"/>
      <c r="F53" s="31"/>
      <c r="G53" s="30"/>
      <c r="H53" s="32"/>
      <c r="I53" s="33"/>
      <c r="J53" s="34"/>
      <c r="K53" s="35"/>
    </row>
    <row r="54" spans="1:11" s="7" customFormat="1" ht="18" customHeight="1" x14ac:dyDescent="0.15">
      <c r="A54" s="4"/>
      <c r="B54" s="27"/>
      <c r="C54" s="28">
        <v>46</v>
      </c>
      <c r="D54" s="29"/>
      <c r="E54" s="30"/>
      <c r="F54" s="31"/>
      <c r="G54" s="30"/>
      <c r="H54" s="32"/>
      <c r="I54" s="33"/>
      <c r="J54" s="34"/>
      <c r="K54" s="35"/>
    </row>
    <row r="55" spans="1:11" s="7" customFormat="1" ht="18" customHeight="1" x14ac:dyDescent="0.15">
      <c r="A55" s="4"/>
      <c r="B55" s="27"/>
      <c r="C55" s="28">
        <v>47</v>
      </c>
      <c r="D55" s="29"/>
      <c r="E55" s="30"/>
      <c r="F55" s="31"/>
      <c r="G55" s="30"/>
      <c r="H55" s="32"/>
      <c r="I55" s="33"/>
      <c r="J55" s="34"/>
      <c r="K55" s="35"/>
    </row>
    <row r="56" spans="1:11" s="7" customFormat="1" ht="18" customHeight="1" x14ac:dyDescent="0.15">
      <c r="A56" s="4"/>
      <c r="B56" s="27"/>
      <c r="C56" s="28">
        <v>48</v>
      </c>
      <c r="D56" s="29"/>
      <c r="E56" s="30"/>
      <c r="F56" s="31"/>
      <c r="G56" s="30"/>
      <c r="H56" s="32"/>
      <c r="I56" s="33"/>
      <c r="J56" s="34"/>
      <c r="K56" s="35"/>
    </row>
    <row r="57" spans="1:11" s="7" customFormat="1" ht="18" customHeight="1" x14ac:dyDescent="0.15">
      <c r="A57" s="4"/>
      <c r="B57" s="27"/>
      <c r="C57" s="28">
        <v>49</v>
      </c>
      <c r="D57" s="29"/>
      <c r="E57" s="30"/>
      <c r="F57" s="31"/>
      <c r="G57" s="30"/>
      <c r="H57" s="32"/>
      <c r="I57" s="33"/>
      <c r="J57" s="34"/>
      <c r="K57" s="35"/>
    </row>
    <row r="58" spans="1:11" s="7" customFormat="1" ht="18" customHeight="1" x14ac:dyDescent="0.15">
      <c r="A58" s="4"/>
      <c r="B58" s="27"/>
      <c r="C58" s="36">
        <v>50</v>
      </c>
      <c r="D58" s="37"/>
      <c r="E58" s="38"/>
      <c r="F58" s="39"/>
      <c r="G58" s="38"/>
      <c r="H58" s="40"/>
      <c r="I58" s="41"/>
      <c r="J58" s="42"/>
      <c r="K58" s="43"/>
    </row>
  </sheetData>
  <mergeCells count="2">
    <mergeCell ref="C3:K3"/>
    <mergeCell ref="C4:K4"/>
  </mergeCells>
  <phoneticPr fontId="4"/>
  <conditionalFormatting sqref="D9:F9">
    <cfRule type="expression" dxfId="0" priority="1">
      <formula>ISBLANK(D9)</formula>
    </cfRule>
  </conditionalFormatting>
  <dataValidations count="6">
    <dataValidation imeMode="hiragana" allowBlank="1" showInputMessage="1" showErrorMessage="1" error="リストから選択してください" sqref="J9:J58" xr:uid="{00000000-0002-0000-0100-000000000000}"/>
    <dataValidation type="list" imeMode="hiragana" allowBlank="1" showInputMessage="1" showErrorMessage="1" error="リストから選択してください" sqref="I9:I58" xr:uid="{00000000-0002-0000-0100-000001000000}">
      <formula1>"常勤,非常勤,　"</formula1>
    </dataValidation>
    <dataValidation type="list" imeMode="hiragana" allowBlank="1" showInputMessage="1" showErrorMessage="1" error="リストから選択してください" sqref="G9:G58" xr:uid="{00000000-0002-0000-0100-000002000000}">
      <formula1>"男,女,　"</formula1>
    </dataValidation>
    <dataValidation imeMode="hiragana" allowBlank="1" showInputMessage="1" showErrorMessage="1" sqref="K9:K58 D9:E58" xr:uid="{00000000-0002-0000-0100-000003000000}"/>
    <dataValidation imeMode="fullKatakana" allowBlank="1" showInputMessage="1" showErrorMessage="1" sqref="F9:F58" xr:uid="{00000000-0002-0000-0100-000004000000}"/>
    <dataValidation type="date" imeMode="halfAlpha" allowBlank="1" showInputMessage="1" showErrorMessage="1" error="有効な日付を入力してください" sqref="H9:H58" xr:uid="{00000000-0002-0000-0100-000005000000}">
      <formula1>92</formula1>
      <formula2>73140</formula2>
    </dataValidation>
  </dataValidations>
  <pageMargins left="0.43307086614173229" right="0.35433070866141736" top="0.52" bottom="0.31" header="0.31496062992125984" footer="0.31496062992125984"/>
  <pageSetup paperSize="9" scale="65" fitToHeight="0" orientation="portrait"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48"/>
  <sheetViews>
    <sheetView workbookViewId="0"/>
  </sheetViews>
  <sheetFormatPr defaultRowHeight="13.5" x14ac:dyDescent="0.15"/>
  <cols>
    <col min="1" max="1" width="17.25" customWidth="1"/>
  </cols>
  <sheetData>
    <row r="1" spans="1:1" x14ac:dyDescent="0.15">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t="str">
        <f>"@神奈川県@和歌山県@鹿児島県@"</f>
        <v>@神奈川県@和歌山県@鹿児島県@</v>
      </c>
    </row>
    <row r="3" spans="1:1" x14ac:dyDescent="0.15">
      <c r="A3" t="s">
        <v>157</v>
      </c>
    </row>
    <row r="4" spans="1:1" x14ac:dyDescent="0.15">
      <c r="A4" t="s">
        <v>158</v>
      </c>
    </row>
    <row r="6" spans="1:1" x14ac:dyDescent="0.15">
      <c r="A6" t="s">
        <v>167</v>
      </c>
    </row>
    <row r="7" spans="1:1" x14ac:dyDescent="0.15">
      <c r="A7" t="s">
        <v>129</v>
      </c>
    </row>
    <row r="8" spans="1:1" x14ac:dyDescent="0.15">
      <c r="A8" s="1"/>
    </row>
    <row r="9" spans="1:1" x14ac:dyDescent="0.15">
      <c r="A9" s="1"/>
    </row>
    <row r="10" spans="1:1" x14ac:dyDescent="0.15">
      <c r="A10" s="1"/>
    </row>
    <row r="11" spans="1:1" x14ac:dyDescent="0.15">
      <c r="A11" s="1"/>
    </row>
    <row r="12" spans="1:1" x14ac:dyDescent="0.15">
      <c r="A12" s="1"/>
    </row>
    <row r="13" spans="1:1" x14ac:dyDescent="0.15">
      <c r="A13" s="1"/>
    </row>
    <row r="14" spans="1:1" x14ac:dyDescent="0.15">
      <c r="A14" s="1"/>
    </row>
    <row r="15" spans="1:1" x14ac:dyDescent="0.15">
      <c r="A15" s="1"/>
    </row>
    <row r="16" spans="1:1" x14ac:dyDescent="0.15">
      <c r="A16" s="1"/>
    </row>
    <row r="17" spans="1:1" x14ac:dyDescent="0.15">
      <c r="A17" s="1"/>
    </row>
    <row r="18" spans="1:1" x14ac:dyDescent="0.15">
      <c r="A18" s="1"/>
    </row>
    <row r="19" spans="1:1" x14ac:dyDescent="0.15">
      <c r="A19" s="1"/>
    </row>
    <row r="20" spans="1:1" x14ac:dyDescent="0.15">
      <c r="A20" s="1"/>
    </row>
    <row r="21" spans="1:1" x14ac:dyDescent="0.15">
      <c r="A21" s="1"/>
    </row>
    <row r="22" spans="1:1" x14ac:dyDescent="0.15">
      <c r="A22" s="1"/>
    </row>
    <row r="23" spans="1:1" x14ac:dyDescent="0.15">
      <c r="A23" s="1"/>
    </row>
    <row r="24" spans="1:1" x14ac:dyDescent="0.15">
      <c r="A24" s="1"/>
    </row>
    <row r="25" spans="1:1" x14ac:dyDescent="0.15">
      <c r="A25" s="1"/>
    </row>
    <row r="26" spans="1:1" x14ac:dyDescent="0.15">
      <c r="A26" s="1"/>
    </row>
    <row r="27" spans="1:1" x14ac:dyDescent="0.15">
      <c r="A27" s="1"/>
    </row>
    <row r="28" spans="1:1" x14ac:dyDescent="0.15">
      <c r="A28" s="1"/>
    </row>
    <row r="29" spans="1:1" x14ac:dyDescent="0.15">
      <c r="A29" s="1"/>
    </row>
    <row r="30" spans="1:1" x14ac:dyDescent="0.15">
      <c r="A30" s="1"/>
    </row>
    <row r="31" spans="1:1" x14ac:dyDescent="0.15">
      <c r="A31" s="1"/>
    </row>
    <row r="32" spans="1:1"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入力シート</vt:lpstr>
      <vt:lpstr>役員情報入力シート</vt:lpstr>
      <vt:lpstr>settings</vt:lpstr>
      <vt:lpstr>入力シート!Print_Titles</vt:lpstr>
      <vt:lpstr>役員情報入力シート!Print_Titles</vt:lpstr>
      <vt:lpstr>希望</vt:lpstr>
      <vt:lpstr>希望数</vt:lpstr>
      <vt:lpstr>所在地</vt:lpstr>
      <vt:lpstr>都道府県3</vt:lpstr>
      <vt:lpstr>都道府県4</vt:lpstr>
      <vt:lpstr>日付例</vt:lpstr>
      <vt:lpstr>日付例_s</vt:lpstr>
      <vt:lpstr>役員情報説明文</vt:lpstr>
      <vt:lpstr>役員情報注釈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村上　正樹</cp:lastModifiedBy>
  <cp:lastPrinted>2025-09-04T23:44:56Z</cp:lastPrinted>
  <dcterms:modified xsi:type="dcterms:W3CDTF">2025-09-04T23:45:27Z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304f3b66-a97b-4457-84fa-07845374d0c6</vt:lpwstr>
  </property>
</Properties>
</file>